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tabRatio="595" activeTab="4"/>
  </bookViews>
  <sheets>
    <sheet name="Basfakta" sheetId="1" r:id="rId1"/>
    <sheet name="1 Bankaktiebolag" sheetId="2" r:id="rId2"/>
    <sheet name="2 Bankmarknad" sheetId="3" r:id="rId3"/>
    <sheet name="3 Bankkoncerner" sheetId="4" r:id="rId4"/>
    <sheet name="4 Sparbanker" sheetId="5" r:id="rId5"/>
    <sheet name="5  Bank res o förl" sheetId="6" r:id="rId6"/>
    <sheet name="6 Bank tillg o skuld" sheetId="7" r:id="rId7"/>
    <sheet name="7 Bank inl o utl" sheetId="8" r:id="rId8"/>
    <sheet name="8 Bostadsinst" sheetId="9" r:id="rId9"/>
    <sheet name="9 Boutlåning" sheetId="10" r:id="rId10"/>
    <sheet name="10 Boupplåning" sheetId="11" r:id="rId11"/>
    <sheet name="11 Finansbolag" sheetId="12" r:id="rId12"/>
    <sheet name="12 Näringslivsinst" sheetId="13" r:id="rId13"/>
    <sheet name="13 Livförsäkringsbolag" sheetId="14" r:id="rId14"/>
    <sheet name="14 Fondbolag" sheetId="15" r:id="rId15"/>
  </sheets>
  <definedNames>
    <definedName name="_xlnm.Print_Area" localSheetId="1">'1 Bankaktiebolag'!$A$1:$G$90</definedName>
    <definedName name="_xlnm.Print_Area" localSheetId="6">'6 Bank tillg o skuld'!$A$1:$E$26</definedName>
  </definedNames>
  <calcPr fullCalcOnLoad="1"/>
</workbook>
</file>

<file path=xl/sharedStrings.xml><?xml version="1.0" encoding="utf-8"?>
<sst xmlns="http://schemas.openxmlformats.org/spreadsheetml/2006/main" count="530" uniqueCount="352">
  <si>
    <t>Staten</t>
  </si>
  <si>
    <t>Utlandet</t>
  </si>
  <si>
    <t>Summa</t>
  </si>
  <si>
    <t>Närings-</t>
  </si>
  <si>
    <t>Övriga</t>
  </si>
  <si>
    <t>Totalt</t>
  </si>
  <si>
    <t>livet</t>
  </si>
  <si>
    <t>Svenska bankaktiebolag</t>
  </si>
  <si>
    <t>Antal</t>
  </si>
  <si>
    <t>Utlåning</t>
  </si>
  <si>
    <t xml:space="preserve">Inlåning </t>
  </si>
  <si>
    <t>Eget</t>
  </si>
  <si>
    <t>Balans-</t>
  </si>
  <si>
    <t xml:space="preserve">samt utländska bankers </t>
  </si>
  <si>
    <t>kapital</t>
  </si>
  <si>
    <t>omslutning</t>
  </si>
  <si>
    <t>filialer i Sverige</t>
  </si>
  <si>
    <t xml:space="preserve">Handelsbanken </t>
  </si>
  <si>
    <t>FöreningsSparbanken</t>
  </si>
  <si>
    <t>SkandiaBanken</t>
  </si>
  <si>
    <t>ABN AMRO Bank, filial</t>
  </si>
  <si>
    <t>IKANO Banken</t>
  </si>
  <si>
    <t>Citibank, filial</t>
  </si>
  <si>
    <t>Deutsche Bank, filial</t>
  </si>
  <si>
    <t xml:space="preserve">HSBC Bank, filial </t>
  </si>
  <si>
    <t xml:space="preserve">Antal </t>
  </si>
  <si>
    <t>Handelsbanken</t>
  </si>
  <si>
    <t xml:space="preserve">De tio största </t>
  </si>
  <si>
    <t>kontor</t>
  </si>
  <si>
    <t>Kristianstads Sparbank</t>
  </si>
  <si>
    <t>Sparbanken Syd</t>
  </si>
  <si>
    <t>Varbergs Sparbank</t>
  </si>
  <si>
    <t>Sparbanken Alingsås</t>
  </si>
  <si>
    <t>Falkenbergs Sparbank</t>
  </si>
  <si>
    <t>Tillgångar</t>
  </si>
  <si>
    <t>Miljarder kronor</t>
  </si>
  <si>
    <t>Procent</t>
  </si>
  <si>
    <t>Övriga tillgångar</t>
  </si>
  <si>
    <t>Skulder och eget kapital</t>
  </si>
  <si>
    <t>Övriga skulder</t>
  </si>
  <si>
    <t xml:space="preserve">Utestående </t>
  </si>
  <si>
    <t xml:space="preserve">Ägare </t>
  </si>
  <si>
    <t>SBAB</t>
  </si>
  <si>
    <t xml:space="preserve">SEB BoLån </t>
  </si>
  <si>
    <t>Fördelning på låntagare</t>
  </si>
  <si>
    <t>Övriga svenska låntagare</t>
  </si>
  <si>
    <t>Småhus</t>
  </si>
  <si>
    <t>Flerbostadshus</t>
  </si>
  <si>
    <t>Affärs- och kontorshus</t>
  </si>
  <si>
    <t>Bostadsrätter</t>
  </si>
  <si>
    <t>Fördelning på olika former av upplåning m.m.</t>
  </si>
  <si>
    <t>Certifikat</t>
  </si>
  <si>
    <t>Övriga emitterade värdepapper</t>
  </si>
  <si>
    <t>Ägare</t>
  </si>
  <si>
    <t xml:space="preserve">omslutning </t>
  </si>
  <si>
    <t>Handelsbanken Finans</t>
  </si>
  <si>
    <t>FöreningsSparbanken Finans</t>
  </si>
  <si>
    <t>Svenska Skeppshypotekskassan</t>
  </si>
  <si>
    <t>Skandia</t>
  </si>
  <si>
    <t>Källa: Sveriges Försäkringsförbund</t>
  </si>
  <si>
    <t>Skandia Fonder</t>
  </si>
  <si>
    <t>Källa: Nyhetsbrevet Fond &amp; Bank</t>
  </si>
  <si>
    <t>SEB</t>
  </si>
  <si>
    <t xml:space="preserve">  </t>
  </si>
  <si>
    <t>Upplåning i svenska finansinstitut, m.m.</t>
  </si>
  <si>
    <t>Toyota Kreditbank, filial</t>
  </si>
  <si>
    <t>Sparbanken Skaraborg</t>
  </si>
  <si>
    <t>Sparbanken Lidköping</t>
  </si>
  <si>
    <t xml:space="preserve">Spintab (FöreningsSparbanken) </t>
  </si>
  <si>
    <t>Salus Ansvar</t>
  </si>
  <si>
    <t>Sparbanken Nord</t>
  </si>
  <si>
    <t>Danske Bank</t>
  </si>
  <si>
    <t>Kommuninvest i Sverige AB</t>
  </si>
  <si>
    <t>Länsförsäkringar Bank</t>
  </si>
  <si>
    <t>SEB Trygg Liv</t>
  </si>
  <si>
    <t>Robur Försäkring (FöreningsSparbanken)</t>
  </si>
  <si>
    <t>Robur (FöreningsSparbanken)</t>
  </si>
  <si>
    <r>
      <t>3</t>
    </r>
    <r>
      <rPr>
        <sz val="8"/>
        <rFont val="Arial"/>
        <family val="2"/>
      </rPr>
      <t xml:space="preserve">    Utlåning till allmänheten (hushåll, företag, kommuner m.fl.).</t>
    </r>
  </si>
  <si>
    <t xml:space="preserve"> Anm.  Alla uppgifter är efter bokslut.</t>
  </si>
  <si>
    <t>SEB Fonder</t>
  </si>
  <si>
    <r>
      <t>Sjunde AP-fonden</t>
    </r>
    <r>
      <rPr>
        <vertAlign val="superscript"/>
        <sz val="10"/>
        <rFont val="Arial"/>
        <family val="2"/>
      </rPr>
      <t>1</t>
    </r>
  </si>
  <si>
    <t>Sparbanken Finn</t>
  </si>
  <si>
    <t>Wasa Kredit</t>
  </si>
  <si>
    <t>AMF Pension</t>
  </si>
  <si>
    <t>Länsförsäkringar</t>
  </si>
  <si>
    <t>Nordea</t>
  </si>
  <si>
    <r>
      <t>Nordea Hypotek</t>
    </r>
    <r>
      <rPr>
        <vertAlign val="superscript"/>
        <sz val="10"/>
        <rFont val="Arial"/>
        <family val="2"/>
      </rPr>
      <t xml:space="preserve">  </t>
    </r>
  </si>
  <si>
    <r>
      <t xml:space="preserve"> lån (mkr)</t>
    </r>
    <r>
      <rPr>
        <b/>
        <vertAlign val="superscript"/>
        <sz val="10"/>
        <rFont val="Arial"/>
        <family val="2"/>
      </rPr>
      <t>1</t>
    </r>
  </si>
  <si>
    <t xml:space="preserve">Nordea Finans </t>
  </si>
  <si>
    <t>AB Svensk Exportkredit</t>
  </si>
  <si>
    <t>Tjustbygdens Sparbank</t>
  </si>
  <si>
    <t>Övriga banker</t>
  </si>
  <si>
    <t>Källa: SCB</t>
  </si>
  <si>
    <t>(mkr)</t>
  </si>
  <si>
    <t>lån (mkr)</t>
  </si>
  <si>
    <t xml:space="preserve">  (mkr)</t>
  </si>
  <si>
    <t xml:space="preserve"> (mkr)</t>
  </si>
  <si>
    <t>Dexia Crédit Local, filial</t>
  </si>
  <si>
    <t>Resurs Bank</t>
  </si>
  <si>
    <t>ICA Banken</t>
  </si>
  <si>
    <t>Evli Bank, filial</t>
  </si>
  <si>
    <r>
      <t>2</t>
    </r>
    <r>
      <rPr>
        <sz val="8"/>
        <rFont val="Arial"/>
        <family val="2"/>
      </rPr>
      <t xml:space="preserve">    Medeltal under året.</t>
    </r>
  </si>
  <si>
    <t>sparbankerna</t>
  </si>
  <si>
    <t>Utländsk allmänhet</t>
  </si>
  <si>
    <t>Hushåll</t>
  </si>
  <si>
    <t>Källa: Respektive bank</t>
  </si>
  <si>
    <t xml:space="preserve"> Källa: Respektive bank </t>
  </si>
  <si>
    <t>Inlåning</t>
  </si>
  <si>
    <r>
      <t>allmänheten</t>
    </r>
    <r>
      <rPr>
        <b/>
        <vertAlign val="superscript"/>
        <sz val="10"/>
        <rFont val="Arial"/>
        <family val="2"/>
      </rPr>
      <t>3</t>
    </r>
  </si>
  <si>
    <r>
      <t>allmänheten</t>
    </r>
    <r>
      <rPr>
        <b/>
        <vertAlign val="superscript"/>
        <sz val="10"/>
        <rFont val="Arial"/>
        <family val="2"/>
      </rPr>
      <t>4</t>
    </r>
  </si>
  <si>
    <r>
      <t>1</t>
    </r>
    <r>
      <rPr>
        <sz val="8"/>
        <rFont val="Arial"/>
        <family val="2"/>
      </rPr>
      <t xml:space="preserve">    Inklusive samtliga dotterbolag (dock ej ömsesidiga livförsäkringsbolag där sådana förekommer i koncernen).</t>
    </r>
  </si>
  <si>
    <t>Totalt ovanstående</t>
  </si>
  <si>
    <t>Källa: Respektive institut</t>
  </si>
  <si>
    <t>Kommuninvest ekonomisk förening</t>
  </si>
  <si>
    <t>Nordea Liv</t>
  </si>
  <si>
    <t>Handelsbanken Fonder (inkl. SPP:s fonder)</t>
  </si>
  <si>
    <t>Folksams fonder (inkl. KPA:s fonder)</t>
  </si>
  <si>
    <t>Källa: SCB, Finansiella företag</t>
  </si>
  <si>
    <t>Källa: Respektive finansbolag</t>
  </si>
  <si>
    <t>Handelsbanken Liv (inkl. SPP Liv)</t>
  </si>
  <si>
    <t>Landshypotek ekonomisk förening</t>
  </si>
  <si>
    <t>Räntebärande värdepapper</t>
  </si>
  <si>
    <t>In- och upplåning från finansinstitut</t>
  </si>
  <si>
    <t>Eget kapital</t>
  </si>
  <si>
    <t>Emitterade värdepapper</t>
  </si>
  <si>
    <t>anställda</t>
  </si>
  <si>
    <t>kontor i</t>
  </si>
  <si>
    <r>
      <t>totalt</t>
    </r>
    <r>
      <rPr>
        <b/>
        <vertAlign val="superscript"/>
        <sz val="10"/>
        <rFont val="Arial"/>
        <family val="2"/>
      </rPr>
      <t>2</t>
    </r>
  </si>
  <si>
    <r>
      <t>i Sverige</t>
    </r>
    <r>
      <rPr>
        <b/>
        <vertAlign val="superscript"/>
        <sz val="10"/>
        <rFont val="Arial"/>
        <family val="2"/>
      </rPr>
      <t>2</t>
    </r>
  </si>
  <si>
    <t>FöreningsSparbanken Jordbrukskredit AB</t>
  </si>
  <si>
    <t>Länsförsäkringar Fonder</t>
  </si>
  <si>
    <t>Roslagens Sparbank</t>
  </si>
  <si>
    <t>Balans-
omslutning</t>
  </si>
  <si>
    <r>
      <t>Rörelse-
resultat</t>
    </r>
    <r>
      <rPr>
        <b/>
        <vertAlign val="superscript"/>
        <sz val="10"/>
        <rFont val="Arial"/>
        <family val="2"/>
      </rPr>
      <t>2</t>
    </r>
  </si>
  <si>
    <t>Utlåning till finansinstitut</t>
  </si>
  <si>
    <t>Länsförsäkringar Hypotek</t>
  </si>
  <si>
    <t>Placerings-
tillgångar (mkr)</t>
  </si>
  <si>
    <t>Danica Fond (Danske Bank)</t>
  </si>
  <si>
    <t>Förvaltat 
kapital (mkr)</t>
  </si>
  <si>
    <r>
      <t>7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inlåning och utlåning, sektorfördelad, slutet av resp. år,</t>
    </r>
  </si>
  <si>
    <t xml:space="preserve">    miljarder kronor</t>
  </si>
  <si>
    <t>Fotnoter till tabell 1</t>
  </si>
  <si>
    <r>
      <t>5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rörelseresultat, kreditförluster och balansomslutning, 
miljoner kronor</t>
    </r>
  </si>
  <si>
    <t>Banque Invik, filial</t>
  </si>
  <si>
    <r>
      <t xml:space="preserve">2     </t>
    </r>
    <r>
      <rPr>
        <sz val="8"/>
        <rFont val="Arial"/>
        <family val="2"/>
      </rPr>
      <t>Efter kreditförluster.</t>
    </r>
  </si>
  <si>
    <r>
      <t xml:space="preserve">1    </t>
    </r>
    <r>
      <rPr>
        <sz val="8"/>
        <rFont val="Arial"/>
        <family val="2"/>
      </rPr>
      <t xml:space="preserve"> De största grupperna inom liv- och fondförsäkring, exklusive avtalsförsäkring.</t>
    </r>
  </si>
  <si>
    <t>SEB Finans</t>
  </si>
  <si>
    <t>2003</t>
  </si>
  <si>
    <t>In- och upplåning från
svensk allmänhet, mkr</t>
  </si>
  <si>
    <t>Westra Wermlands Spb</t>
  </si>
  <si>
    <t>Sparbanken i Enköping</t>
  </si>
  <si>
    <t>Källa: Fristående Sparbankers Riksförbund samt Sparbanken Finn</t>
  </si>
  <si>
    <r>
      <t>Spintab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</si>
  <si>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8"/>
        <rFont val="Arial"/>
        <family val="2"/>
      </rPr>
      <t xml:space="preserve">  Medeltal under året.</t>
    </r>
  </si>
  <si>
    <t>Källa: SCB, Riksbankens finansmarknadsstatistik (FMR)</t>
  </si>
  <si>
    <r>
      <t>1</t>
    </r>
    <r>
      <rPr>
        <sz val="8"/>
        <rFont val="Arial"/>
        <family val="2"/>
      </rPr>
      <t xml:space="preserve">    Utlåningen avser bostadsfastigheter, kommersiella fastigheter och kommuner. Uppgiften </t>
    </r>
  </si>
  <si>
    <t xml:space="preserve">    </t>
  </si>
  <si>
    <t xml:space="preserve">      som exempelvis Svensk Kassaservice, bensinstationer och dagligvarubutiker.</t>
  </si>
  <si>
    <r>
      <t>. .</t>
    </r>
    <r>
      <rPr>
        <sz val="8"/>
        <rFont val="Arial"/>
        <family val="2"/>
      </rPr>
      <t xml:space="preserve">    Uppgift har ej lämnats av banken.</t>
    </r>
  </si>
  <si>
    <t xml:space="preserve">       Utlåning till
svensk allmänhet, mkr</t>
  </si>
  <si>
    <t>Stadshypotek</t>
  </si>
  <si>
    <t>FCE Bank, filial</t>
  </si>
  <si>
    <t>Folksam (inkl. KPA och Förenade Liv)</t>
  </si>
  <si>
    <t>Moderna Försäkringar</t>
  </si>
  <si>
    <t xml:space="preserve">     inom premiepensionssystemet.</t>
  </si>
  <si>
    <t>svenska bankaktiebolag</t>
  </si>
  <si>
    <t>utländska bankaktiebolag</t>
  </si>
  <si>
    <t>utländska bankers filialer</t>
  </si>
  <si>
    <t>sparbanker</t>
  </si>
  <si>
    <t>varav:</t>
  </si>
  <si>
    <t>medlemsbanker</t>
  </si>
  <si>
    <t>Banker</t>
  </si>
  <si>
    <t>Totalt antal</t>
  </si>
  <si>
    <t>Bankkontor</t>
  </si>
  <si>
    <t>bankaktiebolag</t>
  </si>
  <si>
    <t>Anställda i banker</t>
  </si>
  <si>
    <t>Internetbankskunder</t>
  </si>
  <si>
    <t>Uttagsautomater</t>
  </si>
  <si>
    <t>Antal automater</t>
  </si>
  <si>
    <t>Antal transaktioner, miljoner</t>
  </si>
  <si>
    <t>Betalningsinstrument</t>
  </si>
  <si>
    <t>Checkar</t>
  </si>
  <si>
    <t>Kreditkort</t>
  </si>
  <si>
    <t>Bankkort</t>
  </si>
  <si>
    <t>Blankettgirering, bank- och postgiro</t>
  </si>
  <si>
    <t>Elektronisk girering</t>
  </si>
  <si>
    <t>Autogiro</t>
  </si>
  <si>
    <t>Bankernas inlåning från allmänheten</t>
  </si>
  <si>
    <t>Total inlåning, miljarder kronor</t>
  </si>
  <si>
    <t>Företag</t>
  </si>
  <si>
    <t>Bankernas utlåning till allmänheten</t>
  </si>
  <si>
    <t>Bostadsinstitutens utlåning</t>
  </si>
  <si>
    <t>Total utlåning, miljarder kronor</t>
  </si>
  <si>
    <t>Övrigt</t>
  </si>
  <si>
    <t>Bankinlåning</t>
  </si>
  <si>
    <t>Försäkringssparande</t>
  </si>
  <si>
    <t>Aktier</t>
  </si>
  <si>
    <t>Fonder</t>
  </si>
  <si>
    <t>Obligationer</t>
  </si>
  <si>
    <t>Total portfölj, miljarder kronor</t>
  </si>
  <si>
    <t>Hushållens finansiella sparande</t>
  </si>
  <si>
    <t>Bostadsinstitut</t>
  </si>
  <si>
    <t>Övriga kreditmarknadsföretag</t>
  </si>
  <si>
    <t>Hushållens lån från finanssektorn</t>
  </si>
  <si>
    <t>Transaktionsvärde, miljarder kronor</t>
  </si>
  <si>
    <t>Totalt antal transaktioner, miljoner</t>
  </si>
  <si>
    <t>Carnegie Investment Bank</t>
  </si>
  <si>
    <t>privatpersoner</t>
  </si>
  <si>
    <t>företag</t>
  </si>
  <si>
    <t>till allmänheten, sektorfördelad</t>
  </si>
  <si>
    <t>till allmänheten, objektsfördelad</t>
  </si>
  <si>
    <t>Kaupthing Bank Sverige</t>
  </si>
  <si>
    <t>Sparbanken Gripen</t>
  </si>
  <si>
    <t>CitiFinancial Europe, filial</t>
  </si>
  <si>
    <t>EFG Investment Bank</t>
  </si>
  <si>
    <t>UBS Switzerland Stockholm, filial</t>
  </si>
  <si>
    <t>UBS UK Stockholm, filial</t>
  </si>
  <si>
    <t>HSH N Bank, filial</t>
  </si>
  <si>
    <t>Nordea Bank</t>
  </si>
  <si>
    <r>
      <t>anställda</t>
    </r>
    <r>
      <rPr>
        <b/>
        <vertAlign val="superscript"/>
        <sz val="10"/>
        <rFont val="Arial"/>
        <family val="2"/>
      </rPr>
      <t>2</t>
    </r>
  </si>
  <si>
    <r>
      <t>Kredit-
förluster</t>
    </r>
    <r>
      <rPr>
        <b/>
        <vertAlign val="superscript"/>
        <sz val="10"/>
        <rFont val="Arial"/>
        <family val="2"/>
      </rPr>
      <t>3</t>
    </r>
  </si>
  <si>
    <r>
      <t xml:space="preserve">3 </t>
    </r>
    <r>
      <rPr>
        <sz val="8"/>
        <rFont val="Arial"/>
        <family val="2"/>
      </rPr>
      <t xml:space="preserve">   Nettokostnad för kreditförluster efter återföringar</t>
    </r>
  </si>
  <si>
    <t>Basfakta om svensk bankmarknad</t>
  </si>
  <si>
    <t xml:space="preserve">Observera att uppgifterna för de svenska bankaktiebolagen avser moderbolagets verksamhet såväl i </t>
  </si>
  <si>
    <t xml:space="preserve">Sverige som utomlands, förutom uppgifterna om antal anställda och kontor som endast avser Sverige. </t>
  </si>
  <si>
    <t xml:space="preserve">Dock ingår inte verksamhet i dotterbolag. För utländska bankers filialer ingår endast verksamheten i  </t>
  </si>
  <si>
    <t>Uppgifter om de stora bankkoncernerna finns i tabell 3 Bankkoncerner.</t>
  </si>
  <si>
    <t>Totala lån, miljarder kronor</t>
  </si>
  <si>
    <r>
      <t>Inlåning</t>
    </r>
    <r>
      <rPr>
        <b/>
        <vertAlign val="superscript"/>
        <sz val="10"/>
        <rFont val="Arial"/>
        <family val="2"/>
      </rPr>
      <t>2</t>
    </r>
  </si>
  <si>
    <r>
      <t>Utlåning</t>
    </r>
    <r>
      <rPr>
        <b/>
        <vertAlign val="superscript"/>
        <sz val="10"/>
        <rFont val="Arial"/>
        <family val="2"/>
      </rPr>
      <t>3</t>
    </r>
  </si>
  <si>
    <r>
      <t>Landshypotek AB</t>
    </r>
    <r>
      <rPr>
        <vertAlign val="superscript"/>
        <sz val="10"/>
        <rFont val="Arial"/>
        <family val="2"/>
      </rPr>
      <t>1</t>
    </r>
  </si>
  <si>
    <t>Total utlåning miljarder kronor</t>
  </si>
  <si>
    <t>Sörmlands Sparbank</t>
  </si>
  <si>
    <t xml:space="preserve">Sverige. Uppgifter om verksamheten på den svenska marknaden finns i tabell 2 Bankmarknaden. </t>
  </si>
  <si>
    <r>
      <t>Sverige</t>
    </r>
    <r>
      <rPr>
        <vertAlign val="superscript"/>
        <sz val="9"/>
        <rFont val="Arial"/>
        <family val="2"/>
      </rPr>
      <t>1</t>
    </r>
  </si>
  <si>
    <r>
      <t xml:space="preserve">1  </t>
    </r>
    <r>
      <rPr>
        <sz val="8"/>
        <rFont val="Arial"/>
        <family val="2"/>
      </rPr>
      <t xml:space="preserve">    Med kontor avses självständigt bankkontor. Många banker tillhandahåller dessutom vissa banktjänster genom ombud   </t>
    </r>
  </si>
  <si>
    <r>
      <t>i Sverige</t>
    </r>
    <r>
      <rPr>
        <vertAlign val="superscript"/>
        <sz val="9"/>
        <rFont val="Arial"/>
        <family val="2"/>
      </rPr>
      <t>2</t>
    </r>
  </si>
  <si>
    <r>
      <t xml:space="preserve">2     </t>
    </r>
    <r>
      <rPr>
        <sz val="8"/>
        <rFont val="Arial"/>
        <family val="2"/>
      </rPr>
      <t xml:space="preserve"> Medeltal under året.</t>
    </r>
  </si>
  <si>
    <r>
      <t>allmänheten</t>
    </r>
    <r>
      <rPr>
        <vertAlign val="superscript"/>
        <sz val="9"/>
        <rFont val="Arial"/>
        <family val="2"/>
      </rPr>
      <t>3</t>
    </r>
  </si>
  <si>
    <r>
      <t xml:space="preserve">3     </t>
    </r>
    <r>
      <rPr>
        <sz val="8"/>
        <rFont val="Arial"/>
        <family val="2"/>
      </rPr>
      <t xml:space="preserve"> Utlåning till svensk och utländsk allmänhet (hushåll, företag, kommuner m.fl.).</t>
    </r>
  </si>
  <si>
    <r>
      <t>allmänheten</t>
    </r>
    <r>
      <rPr>
        <vertAlign val="superscript"/>
        <sz val="9"/>
        <rFont val="Arial"/>
        <family val="2"/>
      </rPr>
      <t>4</t>
    </r>
  </si>
  <si>
    <r>
      <t xml:space="preserve">4    </t>
    </r>
    <r>
      <rPr>
        <sz val="8"/>
        <rFont val="Arial"/>
        <family val="2"/>
      </rPr>
      <t xml:space="preserve">  In- och upplåning från svensk och utländsk allmänhet (hushåll, företag, kommuner m.fl.).</t>
    </r>
  </si>
  <si>
    <r>
      <t>Nordea Bank</t>
    </r>
    <r>
      <rPr>
        <vertAlign val="superscript"/>
        <sz val="9"/>
        <rFont val="Arial"/>
        <family val="2"/>
      </rPr>
      <t>5</t>
    </r>
  </si>
  <si>
    <r>
      <t>Färs &amp; Frosta Sparbank</t>
    </r>
    <r>
      <rPr>
        <vertAlign val="superscript"/>
        <sz val="9"/>
        <rFont val="Arial"/>
        <family val="2"/>
      </rPr>
      <t>9</t>
    </r>
  </si>
  <si>
    <r>
      <t xml:space="preserve">9       </t>
    </r>
    <r>
      <rPr>
        <sz val="8"/>
        <rFont val="Arial"/>
        <family val="2"/>
      </rPr>
      <t>Banken ägs delvis av FöreningsSparbanken.</t>
    </r>
  </si>
  <si>
    <r>
      <t>FöreningsSparbanken Sjuhärad</t>
    </r>
    <r>
      <rPr>
        <vertAlign val="superscript"/>
        <sz val="9"/>
        <rFont val="Arial"/>
        <family val="2"/>
      </rPr>
      <t>9</t>
    </r>
  </si>
  <si>
    <r>
      <t>Eskilstuna Rekarne Sparbank</t>
    </r>
    <r>
      <rPr>
        <vertAlign val="superscript"/>
        <sz val="9"/>
        <rFont val="Arial"/>
        <family val="2"/>
      </rPr>
      <t>9</t>
    </r>
  </si>
  <si>
    <r>
      <t>Bergslagens Sparbank</t>
    </r>
    <r>
      <rPr>
        <vertAlign val="superscript"/>
        <sz val="9"/>
        <rFont val="Arial"/>
        <family val="2"/>
      </rPr>
      <t>9</t>
    </r>
  </si>
  <si>
    <r>
      <t>FöreningsSparbanken Öland</t>
    </r>
    <r>
      <rPr>
        <vertAlign val="superscript"/>
        <sz val="9"/>
        <rFont val="Arial"/>
        <family val="2"/>
      </rPr>
      <t>9</t>
    </r>
  </si>
  <si>
    <r>
      <t>FöreningsSparbanken Söderhamn</t>
    </r>
    <r>
      <rPr>
        <vertAlign val="superscript"/>
        <sz val="9"/>
        <rFont val="Arial"/>
        <family val="2"/>
      </rPr>
      <t>9</t>
    </r>
  </si>
  <si>
    <r>
      <t>Vimmerby Sparbank</t>
    </r>
    <r>
      <rPr>
        <vertAlign val="superscript"/>
        <sz val="9"/>
        <rFont val="Arial"/>
        <family val="2"/>
      </rPr>
      <t>9</t>
    </r>
  </si>
  <si>
    <r>
      <t xml:space="preserve">1    </t>
    </r>
    <r>
      <rPr>
        <sz val="8"/>
        <rFont val="Arial"/>
        <family val="2"/>
      </rPr>
      <t xml:space="preserve">De före detta sparbanker som har omvandlats till aktiebolag redovisas i tabell 1 Bankaktiebolag. </t>
    </r>
  </si>
  <si>
    <r>
      <t>3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</si>
  <si>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</si>
  <si>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 xml:space="preserve">1     </t>
    </r>
    <r>
      <rPr>
        <sz val="8"/>
        <rFont val="Arial"/>
        <family val="2"/>
      </rPr>
      <t xml:space="preserve">Samtliga banker som bedrivit verksamhet i Sverige under året och som står under Finansinspektionens tillsyn. </t>
    </r>
  </si>
  <si>
    <t xml:space="preserve">     I uppgifterna inkluderas också utländska bankfilialer i Sverige. </t>
  </si>
  <si>
    <r>
      <t>Utlåning till allmänheten</t>
    </r>
    <r>
      <rPr>
        <vertAlign val="superscript"/>
        <sz val="10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</si>
  <si>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</si>
  <si>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3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</si>
  <si>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>In- och upplåning från allmänheten</t>
    </r>
    <r>
      <rPr>
        <vertAlign val="superscript"/>
        <sz val="10"/>
        <rFont val="Arial"/>
        <family val="2"/>
      </rPr>
      <t>3</t>
    </r>
  </si>
  <si>
    <r>
      <t>2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</si>
  <si>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t xml:space="preserve">     inkluderar även lån som genom värdepapperisering avyttrats till s.k.</t>
  </si>
  <si>
    <t xml:space="preserve">     SPV (Special Purpose Vehicles). </t>
  </si>
  <si>
    <t>Fördelning på objekt 
(exkl. byggnadskrediter)</t>
  </si>
  <si>
    <t xml:space="preserve"> - varav bostadsrättsföreningar</t>
  </si>
  <si>
    <r>
      <t>1</t>
    </r>
    <r>
      <rPr>
        <sz val="8"/>
        <rFont val="Arial"/>
        <family val="0"/>
      </rPr>
      <t xml:space="preserve"> Inkluderar inte lånestockar som genom värdepapperisering avyttrats till s.k. SPV (Special Purpose Vehicles)</t>
    </r>
  </si>
  <si>
    <t>Nordea Fonder</t>
  </si>
  <si>
    <r>
      <t>1</t>
    </r>
    <r>
      <rPr>
        <sz val="8"/>
        <rFont val="Arial"/>
        <family val="2"/>
      </rPr>
      <t xml:space="preserve">    Sjunde AP-fonden är en statlig myndighet som förvaltar Premievalfonden och Premiesparfonden</t>
    </r>
  </si>
  <si>
    <r>
      <t>4</t>
    </r>
    <r>
      <rPr>
        <sz val="8"/>
        <rFont val="Arial"/>
        <family val="2"/>
      </rPr>
      <t xml:space="preserve">    In- och upplåning från svensk och utländsk allmänhet (hushåll, företag, kommuner m.fl.). Exklusive emitterade</t>
    </r>
  </si>
  <si>
    <r>
      <t xml:space="preserve">       </t>
    </r>
    <r>
      <rPr>
        <sz val="8"/>
        <rFont val="Arial"/>
        <family val="2"/>
      </rPr>
      <t>värdepapper m.m.</t>
    </r>
  </si>
  <si>
    <t>-</t>
  </si>
  <si>
    <t>..</t>
  </si>
  <si>
    <t>Offentlig sektor</t>
  </si>
  <si>
    <t>Finansbolag</t>
  </si>
  <si>
    <r>
      <t>3  De stora svenska bankkoncernerna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2005-12-31</t>
    </r>
  </si>
  <si>
    <t>Aktier och andelar</t>
  </si>
  <si>
    <t>Derivatinstrument</t>
  </si>
  <si>
    <r>
      <t>6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tillgångar och skulder 2005-12-31</t>
    </r>
  </si>
  <si>
    <t>Offentlig</t>
  </si>
  <si>
    <t>sektor</t>
  </si>
  <si>
    <t>8  Bostadsinstitut / Hypoteksbolag 2005-12-31</t>
  </si>
  <si>
    <r>
      <t>Svenska hushåll</t>
    </r>
    <r>
      <rPr>
        <vertAlign val="superscript"/>
        <sz val="10"/>
        <rFont val="Arial"/>
        <family val="2"/>
      </rPr>
      <t>2</t>
    </r>
  </si>
  <si>
    <t>Svenska företag</t>
  </si>
  <si>
    <t>In- och upplåning från allmänheten</t>
  </si>
  <si>
    <t>Förlagslån</t>
  </si>
  <si>
    <t>Övriga skulder och eget kapital</t>
  </si>
  <si>
    <t>varav utländsk valuta</t>
  </si>
  <si>
    <t>12  Näringslivsinstitut 2005-12-31</t>
  </si>
  <si>
    <t>Övriga fastigheter</t>
  </si>
  <si>
    <t>Övriga säkerheter</t>
  </si>
  <si>
    <t>Finansiella instrument</t>
  </si>
  <si>
    <t>Borgen</t>
  </si>
  <si>
    <t>1  Bankaktiebolag 2005-12-31</t>
  </si>
  <si>
    <r>
      <t>2</t>
    </r>
    <r>
      <rPr>
        <sz val="8"/>
        <rFont val="Arial"/>
        <family val="2"/>
      </rPr>
      <t xml:space="preserve">    Exkl. FöreningsSparbanken Jordbrukskredit</t>
    </r>
  </si>
  <si>
    <t>Nordnet Bank</t>
  </si>
  <si>
    <t>FIH Erhvervsbank, filial</t>
  </si>
  <si>
    <t>Santander Consumer Bank, filial</t>
  </si>
  <si>
    <r>
      <t>4  Sparbanker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2005-12-31</t>
    </r>
  </si>
  <si>
    <t>Forex Bank</t>
  </si>
  <si>
    <t>11  Bankägda finansbolag 2005-12-31</t>
  </si>
  <si>
    <t>Danske Finans</t>
  </si>
  <si>
    <t>14 Fondbolag 2005-12-31</t>
  </si>
  <si>
    <t>Danske Fonder</t>
  </si>
  <si>
    <r>
      <t>Danske Bank, filial</t>
    </r>
    <r>
      <rPr>
        <vertAlign val="superscript"/>
        <sz val="9"/>
        <rFont val="Arial"/>
        <family val="2"/>
      </rPr>
      <t>6</t>
    </r>
  </si>
  <si>
    <r>
      <t>Länsförsäkringar Bank</t>
    </r>
    <r>
      <rPr>
        <vertAlign val="superscript"/>
        <sz val="9"/>
        <rFont val="Arial"/>
        <family val="2"/>
      </rPr>
      <t>7</t>
    </r>
  </si>
  <si>
    <r>
      <t xml:space="preserve">7       </t>
    </r>
    <r>
      <rPr>
        <sz val="8"/>
        <rFont val="Arial"/>
        <family val="2"/>
      </rPr>
      <t>Länsförsäkringar Banks anställda inkluder även bankanställda på Länsförsäkringsbolagen.</t>
    </r>
  </si>
  <si>
    <t>GE Money Bank</t>
  </si>
  <si>
    <r>
      <t xml:space="preserve">8     </t>
    </r>
    <r>
      <rPr>
        <sz val="8"/>
        <rFont val="Arial"/>
        <family val="2"/>
      </rPr>
      <t xml:space="preserve"> DnB Nor Bank filial köpte under 2005 Norddeutsche Landesbank Girozentrale:s Sverigefilial</t>
    </r>
  </si>
  <si>
    <r>
      <t>10</t>
    </r>
    <r>
      <rPr>
        <sz val="8"/>
        <rFont val="Arial"/>
        <family val="2"/>
      </rPr>
      <t xml:space="preserve">   Legalt namn på filialen är "Crédit Agricole Stockholm Filial till Calyon Bank S.A. Frankrike".</t>
    </r>
  </si>
  <si>
    <r>
      <t>Calyon Bank, filial</t>
    </r>
    <r>
      <rPr>
        <vertAlign val="superscript"/>
        <sz val="9"/>
        <rFont val="Arial"/>
        <family val="2"/>
      </rPr>
      <t>10</t>
    </r>
  </si>
  <si>
    <r>
      <t>Stadshypotek Bank</t>
    </r>
    <r>
      <rPr>
        <vertAlign val="superscript"/>
        <sz val="9"/>
        <rFont val="Arial"/>
        <family val="2"/>
      </rPr>
      <t>11</t>
    </r>
  </si>
  <si>
    <r>
      <t xml:space="preserve">11     </t>
    </r>
    <r>
      <rPr>
        <sz val="8"/>
        <rFont val="Arial"/>
        <family val="2"/>
      </rPr>
      <t>Stadshypotek Bank är dotterbank till Handelsbanken.</t>
    </r>
  </si>
  <si>
    <r>
      <t>13</t>
    </r>
    <r>
      <rPr>
        <sz val="8"/>
        <rFont val="Arial"/>
        <family val="2"/>
      </rPr>
      <t xml:space="preserve">   The Royal Bank of Scotlands bankfilial i Sverige etablerades under februari 2004</t>
    </r>
  </si>
  <si>
    <r>
      <t>The Royal Bank of Scotland, filial</t>
    </r>
    <r>
      <rPr>
        <vertAlign val="superscript"/>
        <sz val="9"/>
        <rFont val="Arial"/>
        <family val="2"/>
      </rPr>
      <t>13</t>
    </r>
  </si>
  <si>
    <r>
      <t>Bank2 Bankaktiebolag</t>
    </r>
    <r>
      <rPr>
        <vertAlign val="superscript"/>
        <sz val="9"/>
        <rFont val="Arial"/>
        <family val="2"/>
      </rPr>
      <t>12</t>
    </r>
  </si>
  <si>
    <r>
      <t>12</t>
    </r>
    <r>
      <rPr>
        <sz val="8"/>
        <rFont val="Arial"/>
        <family val="2"/>
      </rPr>
      <t xml:space="preserve">   SalusAnsvar Bank köptes under 2005 av B2 Holding och bytte namn till Bank2.</t>
    </r>
  </si>
  <si>
    <r>
      <t xml:space="preserve">2  </t>
    </r>
    <r>
      <rPr>
        <sz val="8"/>
        <rFont val="Arial"/>
        <family val="2"/>
      </rPr>
      <t xml:space="preserve">Inklusive företagarhushåll och hushållens icke-vinstdrivande organisationer (t.ex. fackföreningar, trossamfund </t>
    </r>
  </si>
  <si>
    <t xml:space="preserve">  och andra ideella föreningar)</t>
  </si>
  <si>
    <r>
      <t>13 Livförsäkringsbolag 2005-12-31</t>
    </r>
    <r>
      <rPr>
        <b/>
        <vertAlign val="superscript"/>
        <sz val="12"/>
        <rFont val="Arial"/>
        <family val="2"/>
      </rPr>
      <t>1</t>
    </r>
  </si>
  <si>
    <t>Totalt samtliga (71 st)</t>
  </si>
  <si>
    <r>
      <t xml:space="preserve">5 </t>
    </r>
    <r>
      <rPr>
        <sz val="8"/>
        <rFont val="Arial"/>
        <family val="2"/>
      </rPr>
      <t xml:space="preserve">    Nordea Bank är Nordea-koncernens moderbolag och omfattar i huvudsak Nordeas verksamhet i Sverige. Nordeas</t>
    </r>
  </si>
  <si>
    <t xml:space="preserve">      verksamhet i de övriga nordiska länderna finns i separata dotterbanker och ingår inte i moderbolagets siffror. </t>
  </si>
  <si>
    <t>Blancolån (lån utan säkerhet)</t>
  </si>
  <si>
    <t xml:space="preserve">10  Bostadsinstitutens upplåning och övriga skulder, slutet av resp. år, </t>
  </si>
  <si>
    <t xml:space="preserve">       miljarder kronor</t>
  </si>
  <si>
    <r>
      <t>DnB NOR Bank, filial</t>
    </r>
    <r>
      <rPr>
        <vertAlign val="superscript"/>
        <sz val="9"/>
        <rFont val="Arial"/>
        <family val="2"/>
      </rPr>
      <t>8</t>
    </r>
  </si>
  <si>
    <t>Hushållens lån, säkerhetsfördelad</t>
  </si>
  <si>
    <t>Bostadrätter</t>
  </si>
  <si>
    <r>
      <t>9  Bostadsinstitutens utlåning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 allmänheten, slutet av resp. år, </t>
    </r>
  </si>
  <si>
    <r>
      <t>1</t>
    </r>
    <r>
      <rPr>
        <sz val="8"/>
        <rFont val="Arial"/>
        <family val="2"/>
      </rPr>
      <t xml:space="preserve">    Inklusive dotterföretagen Sveriges Allmänna Hypoteksbank, Landshypotek Jordbrukskredit AB och</t>
    </r>
  </si>
  <si>
    <t xml:space="preserve">     Lantbrukskredit AB.</t>
  </si>
  <si>
    <t>Hypo Real Estate Bank Int., filial</t>
  </si>
  <si>
    <r>
      <t xml:space="preserve">6     </t>
    </r>
    <r>
      <rPr>
        <sz val="8"/>
        <rFont val="Arial"/>
        <family val="2"/>
      </rPr>
      <t xml:space="preserve"> Verksamhet bedrivs under olika provinsbanksnamn, bland annat Östgöta Enskilda Bank, Bohusbanken och </t>
    </r>
  </si>
  <si>
    <t xml:space="preserve">      Upplandsbanken.</t>
  </si>
  <si>
    <r>
      <t>Bankaktiebolaget Avanza</t>
    </r>
    <r>
      <rPr>
        <vertAlign val="superscript"/>
        <sz val="9"/>
        <rFont val="Arial"/>
        <family val="2"/>
      </rPr>
      <t>14</t>
    </r>
  </si>
  <si>
    <r>
      <t>Fortis Bank, filial</t>
    </r>
    <r>
      <rPr>
        <vertAlign val="superscript"/>
        <sz val="9"/>
        <rFont val="Arial"/>
        <family val="2"/>
      </rPr>
      <t>15</t>
    </r>
  </si>
  <si>
    <r>
      <t xml:space="preserve">14 </t>
    </r>
    <r>
      <rPr>
        <sz val="8"/>
        <rFont val="Arial"/>
        <family val="0"/>
      </rPr>
      <t xml:space="preserve">   Bankaktiebolaget Avanza startade sin bankverksamhet först i början av 2006.</t>
    </r>
  </si>
  <si>
    <r>
      <t>Pareks banka, filial</t>
    </r>
    <r>
      <rPr>
        <vertAlign val="superscript"/>
        <sz val="9"/>
        <rFont val="Arial"/>
        <family val="2"/>
      </rPr>
      <t>16</t>
    </r>
  </si>
  <si>
    <r>
      <t xml:space="preserve">16     </t>
    </r>
    <r>
      <rPr>
        <sz val="8"/>
        <rFont val="Arial"/>
        <family val="2"/>
      </rPr>
      <t>Pareks banka är nystartad och enbart begränsad verksamhet bedrevs under 2005.</t>
    </r>
  </si>
  <si>
    <r>
      <t>15</t>
    </r>
    <r>
      <rPr>
        <sz val="8"/>
        <rFont val="Arial"/>
        <family val="0"/>
      </rPr>
      <t xml:space="preserve">    Fortis Bank är nystartad och enbart begränsad verksamhet bedrevs under 2005.</t>
    </r>
  </si>
  <si>
    <r>
      <t xml:space="preserve">17    </t>
    </r>
    <r>
      <rPr>
        <sz val="8"/>
        <rFont val="Arial"/>
        <family val="2"/>
      </rPr>
      <t>Sampo Bank är nystartad och enbart begränsad verksamhet bedrevs under 2005.</t>
    </r>
  </si>
  <si>
    <r>
      <t>Sampo Bank, filial</t>
    </r>
    <r>
      <rPr>
        <vertAlign val="superscript"/>
        <sz val="9"/>
        <rFont val="Arial"/>
        <family val="2"/>
      </rPr>
      <t>17</t>
    </r>
  </si>
  <si>
    <r>
      <t xml:space="preserve">2    </t>
    </r>
    <r>
      <rPr>
        <sz val="8"/>
        <rFont val="Arial"/>
        <family val="2"/>
      </rPr>
      <t>Inklusive dotterbanken Stadshypotek Bank.</t>
    </r>
  </si>
  <si>
    <r>
      <t>Handelsbanken</t>
    </r>
    <r>
      <rPr>
        <vertAlign val="superscript"/>
        <sz val="10"/>
        <rFont val="Arial"/>
        <family val="2"/>
      </rPr>
      <t>2</t>
    </r>
  </si>
  <si>
    <r>
      <t>Danske Bank, filial</t>
    </r>
    <r>
      <rPr>
        <vertAlign val="superscript"/>
        <sz val="10"/>
        <rFont val="Arial"/>
        <family val="2"/>
      </rPr>
      <t>3</t>
    </r>
  </si>
  <si>
    <r>
      <t xml:space="preserve">3    </t>
    </r>
    <r>
      <rPr>
        <sz val="8"/>
        <rFont val="Arial"/>
        <family val="2"/>
      </rPr>
      <t xml:space="preserve">Verksamhet bedrivs under olika provinsbanksnamn, bland annat Östgöta Enskilda Bank, Bohusbanken och </t>
    </r>
  </si>
  <si>
    <r>
      <t>2  Bankmarknaden i Sverige, slutet av respektive år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</si>
  <si>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8"/>
        <rFont val="Arial"/>
        <family val="0"/>
      </rPr>
      <t xml:space="preserve">  Omfattar enbart banker på solo-nivå, dvs. i de fall banken ingår i en koncern är det enbart moderbankens </t>
    </r>
  </si>
  <si>
    <t xml:space="preserve">   uppgifter som ingår. Eventuella dotterbolag till banken ingår inte i statistiken.</t>
  </si>
  <si>
    <t xml:space="preserve">    Upplandsbanken. Under 2005 har både bankens in- och utlåning från allmänheten ökat kraftigt. </t>
  </si>
  <si>
    <t xml:space="preserve">    Inlåningsökningen förklaras dels av ökade marknadsandelar dels en ökad volym repor. Utlåningsökningen är </t>
  </si>
  <si>
    <t xml:space="preserve">    till stor del en effekt av att bolåneverksamheten, som tidigare låg i ett separat dotterbolag, flyttats in i banken.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</si>
</sst>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.0\ _k_r_-;\-* #,##0.0\ _k_r_-;_-* &quot;-&quot;??\ _k_r_-;_-@_-"/>
    <numFmt numFmtId="166" formatCode="_-* #,##0.000\ _k_r_-;\-* #,##0.000\ _k_r_-;_-* &quot;-&quot;??\ _k_r_-;_-@_-"/>
    <numFmt numFmtId="167" formatCode="_-* #,##0\ _k_r_-;\-* #,##0\ _k_r_-;_-* &quot;-&quot;??\ _k_r_-;_-@_-"/>
    <numFmt numFmtId="168" formatCode="#,##0.0"/>
    <numFmt numFmtId="169" formatCode="yyyy"/>
    <numFmt numFmtId="170" formatCode="0.000000"/>
    <numFmt numFmtId="171" formatCode="0.0000"/>
    <numFmt numFmtId="172" formatCode="0.000"/>
    <numFmt numFmtId="173" formatCode="0.0%"/>
    <numFmt numFmtId="174" formatCode="mmm/yyyy"/>
    <numFmt numFmtId="175" formatCode="[$-41D]&quot;den &quot;d\ mmmm\ yyyy"/>
    <numFmt numFmtId="176" formatCode="&quot;Ja&quot;;&quot;Ja&quot;;&quot;Nej&quot;"/>
    <numFmt numFmtId="177" formatCode="&quot;Sant&quot;;&quot;Sant&quot;;&quot;Falskt&quot;"/>
    <numFmt numFmtId="178" formatCode="&quot;På&quot;;&quot;På&quot;;&quot;Av&quot;"/>
    <numFmt numFmtId="179" formatCode="[$€-2]\ #,##0.00_);[Red]\([$€-2]\ #,##0.00\)"/>
    <numFmt numFmtId="180" formatCode="yyyy;@"/>
    <numFmt numFmtId="181" formatCode="0.0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0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0"/>
      <name val="New Baskerville"/>
      <family val="1"/>
    </font>
    <font>
      <sz val="10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1" xfId="0" applyFont="1" applyFill="1" applyBorder="1" applyAlignment="1">
      <alignment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164" fontId="0" fillId="0" borderId="1" xfId="0" applyNumberFormat="1" applyBorder="1" applyAlignment="1">
      <alignment/>
    </xf>
    <xf numFmtId="169" fontId="1" fillId="0" borderId="0" xfId="0" applyNumberFormat="1" applyFont="1" applyAlignment="1">
      <alignment horizontal="left"/>
    </xf>
    <xf numFmtId="169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1" fillId="0" borderId="1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3" fontId="0" fillId="0" borderId="1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12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169" fontId="1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1" fillId="0" borderId="0" xfId="0" applyNumberFormat="1" applyFont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3" fontId="0" fillId="0" borderId="0" xfId="0" applyNumberFormat="1" applyFont="1" applyAlignment="1" applyProtection="1">
      <alignment horizontal="right"/>
      <protection locked="0"/>
    </xf>
    <xf numFmtId="0" fontId="23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 quotePrefix="1">
      <alignment horizontal="right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1" fillId="0" borderId="3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24" fillId="0" borderId="0" xfId="0" applyFont="1" applyBorder="1" applyAlignment="1">
      <alignment/>
    </xf>
    <xf numFmtId="0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169" fontId="1" fillId="0" borderId="3" xfId="0" applyNumberFormat="1" applyFont="1" applyBorder="1" applyAlignment="1">
      <alignment/>
    </xf>
    <xf numFmtId="169" fontId="1" fillId="0" borderId="3" xfId="0" applyNumberFormat="1" applyFont="1" applyBorder="1" applyAlignment="1">
      <alignment/>
    </xf>
    <xf numFmtId="169" fontId="1" fillId="0" borderId="3" xfId="0" applyNumberFormat="1" applyFont="1" applyBorder="1" applyAlignment="1">
      <alignment horizontal="right"/>
    </xf>
    <xf numFmtId="169" fontId="1" fillId="0" borderId="3" xfId="0" applyNumberFormat="1" applyFont="1" applyBorder="1" applyAlignment="1">
      <alignment horizontal="right"/>
    </xf>
    <xf numFmtId="168" fontId="1" fillId="0" borderId="3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1" xfId="0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1" fillId="0" borderId="0" xfId="18" applyNumberFormat="1" applyFont="1" applyAlignment="1">
      <alignment/>
    </xf>
    <xf numFmtId="3" fontId="0" fillId="0" borderId="0" xfId="18" applyNumberFormat="1" applyFont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 quotePrefix="1">
      <alignment horizontal="left"/>
    </xf>
    <xf numFmtId="169" fontId="1" fillId="0" borderId="1" xfId="0" applyNumberFormat="1" applyFont="1" applyBorder="1" applyAlignment="1">
      <alignment horizontal="left"/>
    </xf>
    <xf numFmtId="1" fontId="5" fillId="0" borderId="0" xfId="0" applyNumberFormat="1" applyFont="1" applyAlignment="1">
      <alignment/>
    </xf>
    <xf numFmtId="1" fontId="5" fillId="0" borderId="1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80" fontId="1" fillId="0" borderId="3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25" fillId="0" borderId="0" xfId="0" applyFont="1" applyAlignment="1">
      <alignment/>
    </xf>
    <xf numFmtId="14" fontId="25" fillId="0" borderId="1" xfId="0" applyNumberFormat="1" applyFont="1" applyBorder="1" applyAlignment="1">
      <alignment/>
    </xf>
    <xf numFmtId="0" fontId="25" fillId="0" borderId="1" xfId="0" applyFont="1" applyBorder="1" applyAlignment="1">
      <alignment/>
    </xf>
    <xf numFmtId="3" fontId="2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9" fontId="25" fillId="0" borderId="0" xfId="17" applyFont="1" applyAlignment="1">
      <alignment/>
    </xf>
    <xf numFmtId="9" fontId="26" fillId="0" borderId="0" xfId="17" applyFont="1" applyAlignment="1">
      <alignment/>
    </xf>
    <xf numFmtId="3" fontId="25" fillId="0" borderId="0" xfId="0" applyNumberFormat="1" applyFont="1" applyBorder="1" applyAlignment="1">
      <alignment/>
    </xf>
    <xf numFmtId="9" fontId="25" fillId="0" borderId="0" xfId="17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Alignment="1">
      <alignment wrapText="1" readingOrder="1"/>
    </xf>
    <xf numFmtId="0" fontId="25" fillId="0" borderId="1" xfId="0" applyNumberFormat="1" applyFont="1" applyBorder="1" applyAlignment="1" quotePrefix="1">
      <alignment/>
    </xf>
    <xf numFmtId="0" fontId="8" fillId="0" borderId="0" xfId="0" applyFont="1" applyAlignment="1">
      <alignment readingOrder="1"/>
    </xf>
    <xf numFmtId="0" fontId="0" fillId="0" borderId="0" xfId="0" applyAlignment="1">
      <alignment readingOrder="1"/>
    </xf>
    <xf numFmtId="0" fontId="12" fillId="0" borderId="0" xfId="0" applyFont="1" applyAlignment="1">
      <alignment readingOrder="1"/>
    </xf>
    <xf numFmtId="0" fontId="8" fillId="0" borderId="0" xfId="0" applyFont="1" applyAlignment="1">
      <alignment horizontal="left" wrapText="1" readingOrder="1"/>
    </xf>
    <xf numFmtId="3" fontId="0" fillId="0" borderId="1" xfId="0" applyNumberForma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3" fontId="17" fillId="0" borderId="0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14" fontId="1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1" fontId="25" fillId="0" borderId="1" xfId="0" applyNumberFormat="1" applyFont="1" applyBorder="1" applyAlignment="1" quotePrefix="1">
      <alignment/>
    </xf>
    <xf numFmtId="3" fontId="0" fillId="0" borderId="0" xfId="0" applyNumberForma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</cellXfs>
  <cellStyles count="8">
    <cellStyle name="Normal" xfId="0"/>
    <cellStyle name="Följde hyperlänken" xfId="15"/>
    <cellStyle name="Hyperlä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16</xdr:row>
      <xdr:rowOff>9525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57425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workbookViewId="0" topLeftCell="A30">
      <selection activeCell="A1" sqref="A1:I53"/>
    </sheetView>
  </sheetViews>
  <sheetFormatPr defaultColWidth="9.140625" defaultRowHeight="12.75"/>
  <cols>
    <col min="1" max="1" width="5.28125" style="0" customWidth="1"/>
    <col min="2" max="2" width="24.00390625" style="0" customWidth="1"/>
    <col min="3" max="3" width="5.00390625" style="0" customWidth="1"/>
    <col min="5" max="5" width="2.57421875" style="0" customWidth="1"/>
    <col min="6" max="6" width="5.00390625" style="0" customWidth="1"/>
    <col min="7" max="7" width="21.8515625" style="0" customWidth="1"/>
    <col min="8" max="8" width="5.00390625" style="0" customWidth="1"/>
  </cols>
  <sheetData>
    <row r="1" ht="15.75">
      <c r="A1" s="11" t="s">
        <v>222</v>
      </c>
    </row>
    <row r="2" ht="9.75" customHeight="1"/>
    <row r="3" spans="1:9" ht="12.75">
      <c r="A3" s="84" t="s">
        <v>171</v>
      </c>
      <c r="B3" s="7"/>
      <c r="C3" s="7"/>
      <c r="D3" s="179">
        <v>38717</v>
      </c>
      <c r="F3" s="84" t="s">
        <v>190</v>
      </c>
      <c r="G3" s="7"/>
      <c r="H3" s="7"/>
      <c r="I3" s="179">
        <v>38717</v>
      </c>
    </row>
    <row r="4" spans="1:9" ht="12.75">
      <c r="A4" t="s">
        <v>172</v>
      </c>
      <c r="D4">
        <f>SUM(D5:D9)</f>
        <v>127</v>
      </c>
      <c r="F4" t="s">
        <v>231</v>
      </c>
      <c r="H4" s="183">
        <f>SUM(I5:I9)/I4</f>
        <v>1</v>
      </c>
      <c r="I4" s="23">
        <f>SUM(I5:I9)</f>
        <v>1729.4969999999998</v>
      </c>
    </row>
    <row r="5" spans="1:9" s="178" customFormat="1" ht="13.5">
      <c r="A5" s="178" t="s">
        <v>169</v>
      </c>
      <c r="B5" s="178" t="s">
        <v>165</v>
      </c>
      <c r="D5" s="178">
        <v>26</v>
      </c>
      <c r="F5" s="178" t="s">
        <v>169</v>
      </c>
      <c r="G5" s="178" t="s">
        <v>104</v>
      </c>
      <c r="H5" s="184">
        <f>I5/I$4</f>
        <v>0.2030775421986855</v>
      </c>
      <c r="I5" s="182">
        <v>351.222</v>
      </c>
    </row>
    <row r="6" spans="2:9" s="178" customFormat="1" ht="13.5">
      <c r="B6" s="178" t="s">
        <v>166</v>
      </c>
      <c r="D6" s="178">
        <v>4</v>
      </c>
      <c r="G6" s="178" t="s">
        <v>189</v>
      </c>
      <c r="H6" s="184">
        <f>I6/I$4</f>
        <v>0.42934795492562294</v>
      </c>
      <c r="I6" s="182">
        <v>742.556</v>
      </c>
    </row>
    <row r="7" spans="2:9" s="178" customFormat="1" ht="13.5">
      <c r="B7" s="178" t="s">
        <v>167</v>
      </c>
      <c r="D7" s="178">
        <v>24</v>
      </c>
      <c r="G7" s="178" t="s">
        <v>272</v>
      </c>
      <c r="H7" s="184">
        <f>I7/I$4</f>
        <v>0.028512336245740816</v>
      </c>
      <c r="I7" s="182">
        <v>49.312</v>
      </c>
    </row>
    <row r="8" spans="2:9" s="178" customFormat="1" ht="13.5">
      <c r="B8" s="178" t="s">
        <v>168</v>
      </c>
      <c r="D8" s="178">
        <v>71</v>
      </c>
      <c r="G8" s="178" t="s">
        <v>1</v>
      </c>
      <c r="H8" s="184">
        <f>I8/I$4</f>
        <v>0.30807223140601</v>
      </c>
      <c r="I8" s="182">
        <v>532.81</v>
      </c>
    </row>
    <row r="9" spans="2:9" ht="13.5">
      <c r="B9" s="178" t="s">
        <v>170</v>
      </c>
      <c r="C9" s="178"/>
      <c r="D9" s="178">
        <v>2</v>
      </c>
      <c r="F9" s="178"/>
      <c r="G9" s="178" t="s">
        <v>4</v>
      </c>
      <c r="H9" s="184">
        <f>I9/I$4</f>
        <v>0.030989935223940838</v>
      </c>
      <c r="I9" s="182">
        <v>53.597</v>
      </c>
    </row>
    <row r="10" ht="8.25" customHeight="1"/>
    <row r="11" spans="1:6" ht="12.75">
      <c r="A11" s="84" t="s">
        <v>173</v>
      </c>
      <c r="B11" s="7"/>
      <c r="C11" s="7"/>
      <c r="D11" s="179">
        <v>38717</v>
      </c>
      <c r="F11" s="26" t="s">
        <v>191</v>
      </c>
    </row>
    <row r="12" spans="1:9" ht="12.75">
      <c r="A12" t="s">
        <v>172</v>
      </c>
      <c r="D12" s="1">
        <f>SUM(D13:D14)</f>
        <v>1910</v>
      </c>
      <c r="F12" s="84" t="s">
        <v>209</v>
      </c>
      <c r="G12" s="7"/>
      <c r="H12" s="7"/>
      <c r="I12" s="179">
        <v>38717</v>
      </c>
    </row>
    <row r="13" spans="1:9" s="178" customFormat="1" ht="12.75">
      <c r="A13" s="178" t="s">
        <v>169</v>
      </c>
      <c r="B13" s="178" t="s">
        <v>174</v>
      </c>
      <c r="D13" s="181">
        <v>1705</v>
      </c>
      <c r="F13" t="s">
        <v>192</v>
      </c>
      <c r="G13"/>
      <c r="H13" s="183">
        <f>SUM(I14:I18)/I13</f>
        <v>1</v>
      </c>
      <c r="I13" s="1">
        <f>SUM(I14:I18)</f>
        <v>1528.7369999999999</v>
      </c>
    </row>
    <row r="14" spans="2:9" s="178" customFormat="1" ht="13.5">
      <c r="B14" s="178" t="s">
        <v>168</v>
      </c>
      <c r="D14" s="178">
        <v>205</v>
      </c>
      <c r="F14" s="178" t="s">
        <v>169</v>
      </c>
      <c r="G14" s="178" t="s">
        <v>104</v>
      </c>
      <c r="H14" s="184">
        <f>I14/I$13</f>
        <v>0.7243397654403604</v>
      </c>
      <c r="I14" s="182">
        <v>1107.325</v>
      </c>
    </row>
    <row r="15" spans="6:9" ht="13.5">
      <c r="F15" s="178"/>
      <c r="G15" s="178" t="s">
        <v>189</v>
      </c>
      <c r="H15" s="184">
        <f>I15/I$13</f>
        <v>0.26221318644083325</v>
      </c>
      <c r="I15" s="182">
        <v>400.855</v>
      </c>
    </row>
    <row r="16" spans="1:9" ht="13.5">
      <c r="A16" s="84" t="s">
        <v>175</v>
      </c>
      <c r="B16" s="84"/>
      <c r="C16" s="84"/>
      <c r="D16" s="180">
        <v>2005</v>
      </c>
      <c r="F16" s="178"/>
      <c r="G16" s="178" t="s">
        <v>272</v>
      </c>
      <c r="H16" s="184">
        <f>I16/I$13</f>
        <v>0.012796184039504508</v>
      </c>
      <c r="I16" s="182">
        <v>19.562</v>
      </c>
    </row>
    <row r="17" spans="1:9" ht="13.5">
      <c r="A17" t="s">
        <v>172</v>
      </c>
      <c r="D17" s="1">
        <f>SUM(D18:D19)</f>
        <v>36631</v>
      </c>
      <c r="F17" s="178"/>
      <c r="G17" s="178" t="s">
        <v>1</v>
      </c>
      <c r="H17" s="184">
        <f>I17/I$13</f>
        <v>0.0003990221993711149</v>
      </c>
      <c r="I17" s="202">
        <v>0.61</v>
      </c>
    </row>
    <row r="18" spans="1:9" ht="13.5">
      <c r="A18" s="178" t="s">
        <v>169</v>
      </c>
      <c r="B18" s="178" t="s">
        <v>174</v>
      </c>
      <c r="C18" s="178"/>
      <c r="D18" s="181">
        <v>34298</v>
      </c>
      <c r="G18" s="178" t="s">
        <v>193</v>
      </c>
      <c r="H18" s="184">
        <f>I18/I$13</f>
        <v>0.00025184187993094955</v>
      </c>
      <c r="I18" s="202">
        <v>0.385</v>
      </c>
    </row>
    <row r="19" spans="1:4" ht="12.75">
      <c r="A19" s="178"/>
      <c r="B19" s="178" t="s">
        <v>168</v>
      </c>
      <c r="C19" s="178"/>
      <c r="D19" s="181">
        <v>2333</v>
      </c>
    </row>
    <row r="20" ht="12.75">
      <c r="F20" s="26" t="s">
        <v>191</v>
      </c>
    </row>
    <row r="21" spans="1:9" ht="12.75">
      <c r="A21" s="84" t="s">
        <v>176</v>
      </c>
      <c r="B21" s="84"/>
      <c r="C21" s="84"/>
      <c r="D21" s="179">
        <v>38717</v>
      </c>
      <c r="F21" s="84" t="s">
        <v>210</v>
      </c>
      <c r="G21" s="7"/>
      <c r="H21" s="7"/>
      <c r="I21" s="179">
        <v>38717</v>
      </c>
    </row>
    <row r="22" spans="1:9" ht="12.75">
      <c r="A22" t="s">
        <v>172</v>
      </c>
      <c r="D22" s="1">
        <f>SUM(D23:D24)</f>
        <v>6461000</v>
      </c>
      <c r="F22" t="s">
        <v>192</v>
      </c>
      <c r="H22" s="183">
        <f>(SUM(I23:I24)+SUM(I25:I27))/I22</f>
        <v>1</v>
      </c>
      <c r="I22" s="1">
        <f>SUM(I23:I24)+SUM(I25:I27)</f>
        <v>1527.723</v>
      </c>
    </row>
    <row r="23" spans="1:9" ht="13.5">
      <c r="A23" s="178" t="s">
        <v>169</v>
      </c>
      <c r="B23" s="178" t="s">
        <v>207</v>
      </c>
      <c r="C23" s="187"/>
      <c r="D23" s="181">
        <v>5837000</v>
      </c>
      <c r="F23" s="178" t="s">
        <v>169</v>
      </c>
      <c r="G23" s="178" t="s">
        <v>46</v>
      </c>
      <c r="H23" s="184">
        <f>I23/I$22</f>
        <v>0.5686030779139936</v>
      </c>
      <c r="I23" s="182">
        <v>868.668</v>
      </c>
    </row>
    <row r="24" spans="1:9" ht="13.5">
      <c r="A24" s="187"/>
      <c r="B24" s="178" t="s">
        <v>208</v>
      </c>
      <c r="C24" s="187"/>
      <c r="D24" s="181">
        <v>624000</v>
      </c>
      <c r="F24" s="178"/>
      <c r="G24" s="178" t="s">
        <v>47</v>
      </c>
      <c r="H24" s="184">
        <f>I24/I$22</f>
        <v>0.2585527612008198</v>
      </c>
      <c r="I24" s="182">
        <v>394.997</v>
      </c>
    </row>
    <row r="25" spans="6:9" ht="13.5">
      <c r="F25" s="178"/>
      <c r="G25" s="178" t="s">
        <v>49</v>
      </c>
      <c r="H25" s="184">
        <f>I25/I$22</f>
        <v>0.12839631268233836</v>
      </c>
      <c r="I25" s="182">
        <v>196.154</v>
      </c>
    </row>
    <row r="26" spans="1:9" ht="13.5">
      <c r="A26" s="84" t="s">
        <v>177</v>
      </c>
      <c r="B26" s="84"/>
      <c r="C26" s="84"/>
      <c r="D26" s="194">
        <v>2005</v>
      </c>
      <c r="G26" s="178" t="s">
        <v>48</v>
      </c>
      <c r="H26" s="184">
        <f>I26/I$22</f>
        <v>0.018342330383191194</v>
      </c>
      <c r="I26" s="182">
        <v>28.022</v>
      </c>
    </row>
    <row r="27" spans="1:9" ht="13.5">
      <c r="A27" t="s">
        <v>178</v>
      </c>
      <c r="D27" s="1">
        <v>2800</v>
      </c>
      <c r="G27" s="178" t="s">
        <v>193</v>
      </c>
      <c r="H27" s="184">
        <f>I27/I$22</f>
        <v>0.026105517819657097</v>
      </c>
      <c r="I27" s="182">
        <v>39.882</v>
      </c>
    </row>
    <row r="28" spans="1:4" ht="12.75">
      <c r="A28" t="s">
        <v>179</v>
      </c>
      <c r="D28">
        <v>316</v>
      </c>
    </row>
    <row r="29" spans="1:9" ht="12.75">
      <c r="A29" t="s">
        <v>204</v>
      </c>
      <c r="D29">
        <v>275</v>
      </c>
      <c r="F29" s="84" t="s">
        <v>200</v>
      </c>
      <c r="G29" s="7"/>
      <c r="H29" s="7"/>
      <c r="I29" s="179">
        <v>38717</v>
      </c>
    </row>
    <row r="30" spans="6:9" ht="12.75">
      <c r="F30" s="25" t="s">
        <v>199</v>
      </c>
      <c r="G30" s="8"/>
      <c r="H30" s="186">
        <f>SUM(I31:I36)/I30</f>
        <v>1</v>
      </c>
      <c r="I30" s="185">
        <f>SUM(I31:I36)</f>
        <v>2521</v>
      </c>
    </row>
    <row r="31" spans="1:9" ht="13.5">
      <c r="A31" s="84" t="s">
        <v>180</v>
      </c>
      <c r="B31" s="84"/>
      <c r="C31" s="84"/>
      <c r="D31" s="213">
        <v>2005</v>
      </c>
      <c r="F31" s="178" t="s">
        <v>169</v>
      </c>
      <c r="G31" s="178" t="s">
        <v>195</v>
      </c>
      <c r="H31" s="184">
        <f aca="true" t="shared" si="0" ref="H31:H36">I31/I$30</f>
        <v>0.2606108687028957</v>
      </c>
      <c r="I31" s="178">
        <v>657</v>
      </c>
    </row>
    <row r="32" spans="1:9" s="178" customFormat="1" ht="13.5">
      <c r="A32" t="s">
        <v>205</v>
      </c>
      <c r="B32"/>
      <c r="C32" s="183"/>
      <c r="D32" s="1">
        <v>1733</v>
      </c>
      <c r="G32" s="178" t="s">
        <v>194</v>
      </c>
      <c r="H32" s="184">
        <f t="shared" si="0"/>
        <v>0.2455374851249504</v>
      </c>
      <c r="I32" s="178">
        <v>619</v>
      </c>
    </row>
    <row r="33" spans="1:9" s="178" customFormat="1" ht="13.5">
      <c r="A33" s="178" t="s">
        <v>169</v>
      </c>
      <c r="B33" s="178" t="s">
        <v>181</v>
      </c>
      <c r="C33" s="184"/>
      <c r="D33" s="178">
        <v>1</v>
      </c>
      <c r="F33"/>
      <c r="G33" s="178" t="s">
        <v>196</v>
      </c>
      <c r="H33" s="184">
        <f t="shared" si="0"/>
        <v>0.22411741372471242</v>
      </c>
      <c r="I33" s="178">
        <v>565</v>
      </c>
    </row>
    <row r="34" spans="2:9" s="178" customFormat="1" ht="13.5">
      <c r="B34" s="178" t="s">
        <v>182</v>
      </c>
      <c r="C34" s="184"/>
      <c r="D34" s="178">
        <v>184</v>
      </c>
      <c r="F34"/>
      <c r="G34" s="178" t="s">
        <v>197</v>
      </c>
      <c r="H34" s="184">
        <f t="shared" si="0"/>
        <v>0.19198730662435542</v>
      </c>
      <c r="I34" s="178">
        <v>484</v>
      </c>
    </row>
    <row r="35" spans="2:9" s="178" customFormat="1" ht="13.5">
      <c r="B35" s="178" t="s">
        <v>183</v>
      </c>
      <c r="C35" s="184"/>
      <c r="D35" s="178">
        <v>877</v>
      </c>
      <c r="F35"/>
      <c r="G35" s="178" t="s">
        <v>198</v>
      </c>
      <c r="H35" s="184">
        <f t="shared" si="0"/>
        <v>0.042443474811582706</v>
      </c>
      <c r="I35" s="178">
        <v>107</v>
      </c>
    </row>
    <row r="36" spans="2:9" s="178" customFormat="1" ht="13.5">
      <c r="B36" s="178" t="s">
        <v>184</v>
      </c>
      <c r="C36" s="184"/>
      <c r="D36" s="178">
        <v>87</v>
      </c>
      <c r="F36"/>
      <c r="G36" s="178" t="s">
        <v>193</v>
      </c>
      <c r="H36" s="184">
        <f t="shared" si="0"/>
        <v>0.035303451011503374</v>
      </c>
      <c r="I36" s="178">
        <v>89</v>
      </c>
    </row>
    <row r="37" spans="2:9" s="178" customFormat="1" ht="13.5">
      <c r="B37" s="178" t="s">
        <v>185</v>
      </c>
      <c r="C37" s="184"/>
      <c r="D37" s="178">
        <v>424</v>
      </c>
      <c r="F37"/>
      <c r="G37"/>
      <c r="H37"/>
      <c r="I37"/>
    </row>
    <row r="38" spans="1:9" ht="13.5">
      <c r="A38" s="178"/>
      <c r="B38" s="178" t="s">
        <v>186</v>
      </c>
      <c r="C38" s="184"/>
      <c r="D38" s="178">
        <v>160</v>
      </c>
      <c r="F38" s="84" t="s">
        <v>203</v>
      </c>
      <c r="G38" s="180"/>
      <c r="H38" s="180"/>
      <c r="I38" s="179">
        <v>38717</v>
      </c>
    </row>
    <row r="39" spans="6:9" ht="12.75">
      <c r="F39" s="16" t="s">
        <v>227</v>
      </c>
      <c r="G39" s="178"/>
      <c r="H39" s="183">
        <f>SUM(I40:I43)/I39</f>
        <v>1</v>
      </c>
      <c r="I39" s="23">
        <f>SUM(I40:I43)</f>
        <v>1578.1299999999999</v>
      </c>
    </row>
    <row r="40" spans="1:9" ht="13.5">
      <c r="A40" s="84" t="s">
        <v>187</v>
      </c>
      <c r="B40" s="7"/>
      <c r="C40" s="7"/>
      <c r="D40" s="179">
        <v>38717</v>
      </c>
      <c r="F40" s="178" t="s">
        <v>169</v>
      </c>
      <c r="G40" s="178" t="s">
        <v>201</v>
      </c>
      <c r="H40" s="184">
        <f>I40/I$39</f>
        <v>0.7016690640188071</v>
      </c>
      <c r="I40" s="181">
        <v>1107.325</v>
      </c>
    </row>
    <row r="41" spans="1:9" s="178" customFormat="1" ht="13.5">
      <c r="A41" t="s">
        <v>188</v>
      </c>
      <c r="B41"/>
      <c r="C41" s="183">
        <f>SUM(D42:D46)/D41</f>
        <v>1</v>
      </c>
      <c r="D41" s="23">
        <f>SUM(D42:D46)</f>
        <v>1640.6979999999996</v>
      </c>
      <c r="G41" s="178" t="s">
        <v>171</v>
      </c>
      <c r="H41" s="184">
        <f>I41/I$39</f>
        <v>0.22255580972416722</v>
      </c>
      <c r="I41" s="181">
        <v>351.222</v>
      </c>
    </row>
    <row r="42" spans="1:9" s="178" customFormat="1" ht="13.5">
      <c r="A42" s="178" t="s">
        <v>169</v>
      </c>
      <c r="B42" s="178" t="s">
        <v>104</v>
      </c>
      <c r="C42" s="184">
        <f>D42/D$41</f>
        <v>0.3764318600985679</v>
      </c>
      <c r="D42" s="182">
        <v>617.611</v>
      </c>
      <c r="G42" s="178" t="s">
        <v>273</v>
      </c>
      <c r="H42" s="184">
        <f>I42/I$39</f>
        <v>0.03463466254364343</v>
      </c>
      <c r="I42" s="181">
        <v>54.658</v>
      </c>
    </row>
    <row r="43" spans="2:9" s="178" customFormat="1" ht="13.5">
      <c r="B43" s="178" t="s">
        <v>189</v>
      </c>
      <c r="C43" s="184">
        <f>D43/D$41</f>
        <v>0.28133026309534115</v>
      </c>
      <c r="D43" s="182">
        <v>461.578</v>
      </c>
      <c r="G43" s="178" t="s">
        <v>202</v>
      </c>
      <c r="H43" s="184">
        <f>I43/I$39</f>
        <v>0.04114046371338229</v>
      </c>
      <c r="I43" s="181">
        <v>64.925</v>
      </c>
    </row>
    <row r="44" spans="2:9" s="178" customFormat="1" ht="13.5">
      <c r="B44" s="178" t="s">
        <v>272</v>
      </c>
      <c r="C44" s="184">
        <f>D44/D$41</f>
        <v>0.033887406457495536</v>
      </c>
      <c r="D44" s="182">
        <v>55.599</v>
      </c>
      <c r="F44"/>
      <c r="G44"/>
      <c r="H44"/>
      <c r="I44"/>
    </row>
    <row r="45" spans="2:9" s="178" customFormat="1" ht="13.5">
      <c r="B45" s="178" t="s">
        <v>1</v>
      </c>
      <c r="C45" s="184">
        <f>D45/D$41</f>
        <v>0.22148987808847218</v>
      </c>
      <c r="D45" s="182">
        <v>363.398</v>
      </c>
      <c r="F45" s="84" t="s">
        <v>326</v>
      </c>
      <c r="G45" s="180"/>
      <c r="H45" s="180"/>
      <c r="I45" s="179">
        <v>38717</v>
      </c>
    </row>
    <row r="46" spans="1:9" ht="13.5">
      <c r="A46" s="178"/>
      <c r="B46" s="178" t="s">
        <v>4</v>
      </c>
      <c r="C46" s="184">
        <f>D46/D$41</f>
        <v>0.08686059226012345</v>
      </c>
      <c r="D46" s="182">
        <v>142.512</v>
      </c>
      <c r="F46" s="16" t="s">
        <v>227</v>
      </c>
      <c r="G46" s="178"/>
      <c r="H46" s="183">
        <f>SUM(I47:I53)/I46</f>
        <v>1</v>
      </c>
      <c r="I46" s="23">
        <f>SUM(I47:I53)</f>
        <v>1565.89347305957</v>
      </c>
    </row>
    <row r="47" spans="6:9" ht="13.5">
      <c r="F47" s="178" t="s">
        <v>169</v>
      </c>
      <c r="G47" s="178" t="s">
        <v>46</v>
      </c>
      <c r="H47" s="184">
        <f aca="true" t="shared" si="1" ref="H47:H53">I47/I$39</f>
        <v>0.6189454334780164</v>
      </c>
      <c r="I47" s="52">
        <v>976.776356934662</v>
      </c>
    </row>
    <row r="48" spans="6:9" ht="13.5">
      <c r="F48" s="178"/>
      <c r="G48" s="178" t="s">
        <v>327</v>
      </c>
      <c r="H48" s="184">
        <f t="shared" si="1"/>
        <v>0.1414306809488445</v>
      </c>
      <c r="I48" s="1">
        <v>223.19600052579997</v>
      </c>
    </row>
    <row r="49" spans="6:9" ht="13.5">
      <c r="F49" s="178"/>
      <c r="G49" s="178" t="s">
        <v>288</v>
      </c>
      <c r="H49" s="184">
        <f t="shared" si="1"/>
        <v>0.09862978860820085</v>
      </c>
      <c r="I49" s="1">
        <v>155.65062829625998</v>
      </c>
    </row>
    <row r="50" spans="6:9" ht="13.5">
      <c r="F50" s="178"/>
      <c r="G50" s="178" t="s">
        <v>322</v>
      </c>
      <c r="H50" s="184">
        <f t="shared" si="1"/>
        <v>0.07397113885992175</v>
      </c>
      <c r="I50" s="1">
        <v>116.7360733690083</v>
      </c>
    </row>
    <row r="51" spans="7:9" ht="13.5">
      <c r="G51" s="178" t="s">
        <v>290</v>
      </c>
      <c r="H51" s="184">
        <f t="shared" si="1"/>
        <v>0.012819620956042914</v>
      </c>
      <c r="I51" s="1">
        <v>20.23102841936</v>
      </c>
    </row>
    <row r="52" spans="7:9" ht="13.5">
      <c r="G52" s="178" t="s">
        <v>291</v>
      </c>
      <c r="H52" s="184">
        <f t="shared" si="1"/>
        <v>0.008649418997502108</v>
      </c>
      <c r="I52" s="15">
        <v>13.649907602528002</v>
      </c>
    </row>
    <row r="53" spans="7:9" ht="13.5">
      <c r="G53" s="178" t="s">
        <v>289</v>
      </c>
      <c r="H53" s="184">
        <f t="shared" si="1"/>
        <v>0.037800103864670025</v>
      </c>
      <c r="I53" s="23">
        <v>59.6534779119517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1"/>
  <sheetViews>
    <sheetView showGridLines="0" workbookViewId="0" topLeftCell="A1">
      <selection activeCell="J18" sqref="J18"/>
    </sheetView>
  </sheetViews>
  <sheetFormatPr defaultColWidth="9.140625" defaultRowHeight="12.75"/>
  <cols>
    <col min="1" max="1" width="38.7109375" style="0" customWidth="1"/>
    <col min="2" max="2" width="7.7109375" style="0" customWidth="1"/>
    <col min="3" max="3" width="7.7109375" style="138" customWidth="1"/>
    <col min="4" max="6" width="7.7109375" style="0" customWidth="1"/>
    <col min="7" max="7" width="6.7109375" style="0" customWidth="1"/>
  </cols>
  <sheetData>
    <row r="1" spans="1:6" ht="18" customHeight="1">
      <c r="A1" s="11" t="s">
        <v>328</v>
      </c>
      <c r="B1" s="11"/>
      <c r="C1" s="173"/>
      <c r="D1" s="11"/>
      <c r="E1" s="11"/>
      <c r="F1" s="17"/>
    </row>
    <row r="2" spans="1:6" ht="18" customHeight="1">
      <c r="A2" s="11" t="s">
        <v>140</v>
      </c>
      <c r="B2" s="11"/>
      <c r="C2" s="173"/>
      <c r="D2" s="11"/>
      <c r="E2" s="11"/>
      <c r="F2" s="17"/>
    </row>
    <row r="3" spans="1:4" ht="9.75" customHeight="1">
      <c r="A3" s="157" t="s">
        <v>156</v>
      </c>
      <c r="B3" s="157"/>
      <c r="C3" s="174"/>
      <c r="D3" s="61"/>
    </row>
    <row r="4" spans="1:6" ht="15" customHeight="1">
      <c r="A4" s="12" t="s">
        <v>44</v>
      </c>
      <c r="B4" s="12">
        <v>2005</v>
      </c>
      <c r="C4" s="176">
        <v>38352</v>
      </c>
      <c r="D4" s="148">
        <v>37986</v>
      </c>
      <c r="E4" s="148">
        <v>37621</v>
      </c>
      <c r="F4" s="148">
        <v>37256</v>
      </c>
    </row>
    <row r="5" spans="1:6" ht="15" customHeight="1">
      <c r="A5" t="s">
        <v>281</v>
      </c>
      <c r="B5" s="1">
        <v>1107.325</v>
      </c>
      <c r="C5" s="138">
        <v>968.83</v>
      </c>
      <c r="D5" s="138">
        <v>851.5</v>
      </c>
      <c r="E5" s="1">
        <v>750.92</v>
      </c>
      <c r="F5" s="1">
        <v>676.898</v>
      </c>
    </row>
    <row r="6" spans="1:6" ht="15" customHeight="1">
      <c r="A6" t="s">
        <v>272</v>
      </c>
      <c r="B6" s="1">
        <v>19.562</v>
      </c>
      <c r="C6" s="138">
        <v>20.084</v>
      </c>
      <c r="D6" s="138">
        <v>21.67</v>
      </c>
      <c r="E6" s="1">
        <v>21.938</v>
      </c>
      <c r="F6" s="1">
        <v>22.281</v>
      </c>
    </row>
    <row r="7" spans="1:9" ht="15" customHeight="1">
      <c r="A7" t="s">
        <v>282</v>
      </c>
      <c r="B7" s="1">
        <v>400.855</v>
      </c>
      <c r="C7" s="138">
        <v>403.423</v>
      </c>
      <c r="D7" s="138">
        <v>409.804</v>
      </c>
      <c r="E7" s="1">
        <v>422.653</v>
      </c>
      <c r="F7" s="1">
        <v>430.234</v>
      </c>
      <c r="G7" s="1"/>
      <c r="H7" s="1"/>
      <c r="I7" s="1"/>
    </row>
    <row r="8" spans="1:9" ht="15" customHeight="1">
      <c r="A8" t="s">
        <v>45</v>
      </c>
      <c r="B8" s="1">
        <v>0.385</v>
      </c>
      <c r="C8" s="1">
        <v>0.572</v>
      </c>
      <c r="D8" s="206">
        <v>0.489</v>
      </c>
      <c r="E8" s="1">
        <v>0.828</v>
      </c>
      <c r="F8" s="1">
        <v>1.028</v>
      </c>
      <c r="G8" s="1"/>
      <c r="H8" s="1"/>
      <c r="I8" s="1"/>
    </row>
    <row r="9" spans="1:9" ht="15" customHeight="1">
      <c r="A9" s="7" t="s">
        <v>103</v>
      </c>
      <c r="B9" s="9">
        <v>0.61</v>
      </c>
      <c r="C9" s="9">
        <v>0.414</v>
      </c>
      <c r="D9" s="9">
        <v>0.285</v>
      </c>
      <c r="E9" s="9">
        <v>0.232</v>
      </c>
      <c r="F9" s="9">
        <v>0.182</v>
      </c>
      <c r="G9" s="1"/>
      <c r="H9" s="1"/>
      <c r="I9" s="1"/>
    </row>
    <row r="10" spans="1:9" ht="15" customHeight="1">
      <c r="A10" s="118" t="s">
        <v>5</v>
      </c>
      <c r="B10" s="141">
        <f>SUM(B5:B9)</f>
        <v>1528.7369999999999</v>
      </c>
      <c r="C10" s="141">
        <f>SUM(C5:C9)</f>
        <v>1393.3229999999999</v>
      </c>
      <c r="D10" s="141">
        <f>SUM(D5:D9)</f>
        <v>1283.748</v>
      </c>
      <c r="E10" s="119">
        <f>SUM(E5:E9)</f>
        <v>1196.571</v>
      </c>
      <c r="F10" s="119">
        <f>SUM(F5:F9)</f>
        <v>1130.623</v>
      </c>
      <c r="G10" s="1"/>
      <c r="H10" s="1"/>
      <c r="I10" s="1"/>
    </row>
    <row r="11" spans="4:9" ht="15" customHeight="1">
      <c r="D11" s="140"/>
      <c r="E11" s="1"/>
      <c r="F11" s="1"/>
      <c r="G11" s="1"/>
      <c r="H11" s="1"/>
      <c r="I11" s="1"/>
    </row>
    <row r="12" spans="1:9" ht="27" customHeight="1">
      <c r="A12" s="147" t="s">
        <v>263</v>
      </c>
      <c r="B12" s="147">
        <v>2005</v>
      </c>
      <c r="C12" s="176">
        <v>38352</v>
      </c>
      <c r="D12" s="148">
        <v>37986</v>
      </c>
      <c r="E12" s="148">
        <v>37621</v>
      </c>
      <c r="F12" s="148">
        <v>37256</v>
      </c>
      <c r="G12" s="1"/>
      <c r="H12" s="1"/>
      <c r="I12" s="1"/>
    </row>
    <row r="13" spans="1:9" ht="15" customHeight="1">
      <c r="A13" t="s">
        <v>46</v>
      </c>
      <c r="B13" s="1">
        <v>868.668</v>
      </c>
      <c r="C13" s="138">
        <v>748.79</v>
      </c>
      <c r="D13" s="140">
        <v>672.893</v>
      </c>
      <c r="E13" s="1">
        <v>603.427</v>
      </c>
      <c r="F13" s="1">
        <v>554.8</v>
      </c>
      <c r="G13" s="1"/>
      <c r="H13" s="1"/>
      <c r="I13" s="1"/>
    </row>
    <row r="14" spans="1:9" ht="15" customHeight="1">
      <c r="A14" t="s">
        <v>47</v>
      </c>
      <c r="B14" s="1">
        <v>394.997</v>
      </c>
      <c r="C14" s="138">
        <v>399.648</v>
      </c>
      <c r="D14" s="140">
        <v>400.273</v>
      </c>
      <c r="E14" s="1">
        <v>414.606</v>
      </c>
      <c r="F14" s="1">
        <v>418.568</v>
      </c>
      <c r="G14" s="1"/>
      <c r="H14" s="1"/>
      <c r="I14" s="1"/>
    </row>
    <row r="15" spans="1:9" ht="15" customHeight="1">
      <c r="A15" s="2" t="s">
        <v>264</v>
      </c>
      <c r="B15" s="95">
        <v>203.146</v>
      </c>
      <c r="C15" s="142">
        <v>195.766</v>
      </c>
      <c r="D15" s="142">
        <v>184.585</v>
      </c>
      <c r="E15" s="95">
        <v>187</v>
      </c>
      <c r="F15" s="95">
        <v>182.1</v>
      </c>
      <c r="G15" s="1"/>
      <c r="H15" s="1"/>
      <c r="I15" s="1"/>
    </row>
    <row r="16" spans="1:9" ht="15" customHeight="1">
      <c r="A16" t="s">
        <v>48</v>
      </c>
      <c r="B16" s="1">
        <v>28.022</v>
      </c>
      <c r="C16" s="138">
        <v>28.203</v>
      </c>
      <c r="D16" s="140">
        <v>32.802</v>
      </c>
      <c r="E16" s="1">
        <v>33.788</v>
      </c>
      <c r="F16" s="1">
        <v>40.383</v>
      </c>
      <c r="G16" s="1"/>
      <c r="H16" s="1"/>
      <c r="I16" s="1"/>
    </row>
    <row r="17" spans="1:9" ht="15" customHeight="1">
      <c r="A17" t="s">
        <v>49</v>
      </c>
      <c r="B17" s="1">
        <v>196.154</v>
      </c>
      <c r="C17" s="138">
        <v>152.258</v>
      </c>
      <c r="D17" s="140">
        <v>118.752</v>
      </c>
      <c r="E17" s="1">
        <v>95.563</v>
      </c>
      <c r="F17" s="1">
        <v>75.031</v>
      </c>
      <c r="G17" s="1"/>
      <c r="H17" s="1"/>
      <c r="I17" s="1"/>
    </row>
    <row r="18" spans="1:9" ht="15" customHeight="1">
      <c r="A18" s="7" t="s">
        <v>193</v>
      </c>
      <c r="B18" s="9">
        <v>39.882</v>
      </c>
      <c r="C18" s="139">
        <v>39.643</v>
      </c>
      <c r="D18" s="139">
        <v>41.814</v>
      </c>
      <c r="E18" s="9">
        <v>39.671</v>
      </c>
      <c r="F18" s="9">
        <v>37.031</v>
      </c>
      <c r="G18" s="1"/>
      <c r="H18" s="1"/>
      <c r="I18" s="100"/>
    </row>
    <row r="19" spans="1:9" ht="15" customHeight="1">
      <c r="A19" s="118" t="s">
        <v>5</v>
      </c>
      <c r="B19" s="119">
        <f>SUM(B13:B14,B16:B18)</f>
        <v>1527.723</v>
      </c>
      <c r="C19" s="119">
        <f>SUM(C13:C14,C16:C18)</f>
        <v>1368.5420000000001</v>
      </c>
      <c r="D19" s="119">
        <f>SUM(D13:D14,D16:D18)</f>
        <v>1266.534</v>
      </c>
      <c r="E19" s="119">
        <f>SUM(E13:E14,E16:E18)</f>
        <v>1187.055</v>
      </c>
      <c r="F19" s="119">
        <f>SUM(F13:F14,F16:F18)</f>
        <v>1125.8129999999999</v>
      </c>
      <c r="G19" s="1"/>
      <c r="H19" s="1"/>
      <c r="I19" s="1"/>
    </row>
    <row r="20" spans="1:9" ht="20.25" customHeight="1">
      <c r="A20" s="122" t="s">
        <v>265</v>
      </c>
      <c r="B20" s="122"/>
      <c r="C20" s="175"/>
      <c r="D20" s="122"/>
      <c r="E20" s="1"/>
      <c r="F20" s="1"/>
      <c r="G20" s="1"/>
      <c r="H20" s="1"/>
      <c r="I20" s="1"/>
    </row>
    <row r="21" spans="1:9" ht="12.75">
      <c r="A21" s="122" t="s">
        <v>316</v>
      </c>
      <c r="B21" s="122"/>
      <c r="C21" s="175"/>
      <c r="D21" s="122"/>
      <c r="E21" s="1"/>
      <c r="F21" s="1"/>
      <c r="G21" s="1"/>
      <c r="H21" s="1"/>
      <c r="I21" s="1"/>
    </row>
    <row r="22" spans="1:9" ht="12.75">
      <c r="A22" s="192" t="s">
        <v>317</v>
      </c>
      <c r="B22" s="122"/>
      <c r="C22" s="175"/>
      <c r="D22" s="122"/>
      <c r="E22" s="1"/>
      <c r="F22" s="1"/>
      <c r="G22" s="1"/>
      <c r="H22" s="1"/>
      <c r="I22" s="1"/>
    </row>
    <row r="23" spans="1:9" ht="20.25" customHeight="1">
      <c r="A23" t="s">
        <v>154</v>
      </c>
      <c r="E23" s="1"/>
      <c r="F23" s="1"/>
      <c r="G23" s="1"/>
      <c r="H23" s="1"/>
      <c r="I23" s="1"/>
    </row>
    <row r="24" spans="5:9" ht="15" customHeight="1">
      <c r="E24" s="1"/>
      <c r="F24" s="1"/>
      <c r="G24" s="1"/>
      <c r="H24" s="1"/>
      <c r="I24" s="1"/>
    </row>
    <row r="25" spans="5:9" ht="15" customHeight="1">
      <c r="E25" s="1"/>
      <c r="F25" s="1"/>
      <c r="G25" s="1"/>
      <c r="H25" s="1"/>
      <c r="I25" s="1"/>
    </row>
    <row r="26" spans="5:9" ht="15" customHeight="1">
      <c r="E26" s="1"/>
      <c r="F26" s="1"/>
      <c r="G26" s="1"/>
      <c r="H26" s="1"/>
      <c r="I26" s="1"/>
    </row>
    <row r="27" spans="5:9" ht="15" customHeight="1">
      <c r="E27" s="1"/>
      <c r="F27" s="1"/>
      <c r="G27" s="1"/>
      <c r="H27" s="1"/>
      <c r="I27" s="1"/>
    </row>
    <row r="28" spans="5:9" ht="15" customHeight="1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  <row r="33" spans="5:9" ht="12.75">
      <c r="E33" s="1"/>
      <c r="F33" s="1"/>
      <c r="G33" s="1"/>
      <c r="H33" s="1"/>
      <c r="I33" s="1"/>
    </row>
    <row r="34" spans="5:9" ht="12.75">
      <c r="E34" s="1"/>
      <c r="F34" s="1"/>
      <c r="G34" s="1"/>
      <c r="H34" s="1"/>
      <c r="I34" s="1"/>
    </row>
    <row r="35" spans="5:9" ht="12.75">
      <c r="E35" s="1"/>
      <c r="F35" s="1"/>
      <c r="G35" s="1"/>
      <c r="H35" s="1"/>
      <c r="I35" s="1"/>
    </row>
    <row r="36" spans="5:9" ht="12.75">
      <c r="E36" s="1"/>
      <c r="F36" s="1"/>
      <c r="G36" s="1"/>
      <c r="H36" s="1"/>
      <c r="I36" s="1"/>
    </row>
    <row r="37" spans="5:9" ht="12.75">
      <c r="E37" s="1"/>
      <c r="F37" s="1"/>
      <c r="G37" s="1"/>
      <c r="H37" s="1"/>
      <c r="I37" s="1"/>
    </row>
    <row r="38" spans="5:9" ht="12.75">
      <c r="E38" s="1"/>
      <c r="F38" s="1"/>
      <c r="G38" s="1"/>
      <c r="H38" s="1"/>
      <c r="I38" s="1"/>
    </row>
    <row r="39" spans="5:9" ht="12.75">
      <c r="E39" s="1"/>
      <c r="F39" s="1"/>
      <c r="G39" s="1"/>
      <c r="H39" s="1"/>
      <c r="I39" s="1"/>
    </row>
    <row r="40" spans="5:9" ht="12.75">
      <c r="E40" s="1"/>
      <c r="F40" s="1"/>
      <c r="G40" s="1"/>
      <c r="H40" s="1"/>
      <c r="I40" s="1"/>
    </row>
    <row r="41" spans="5:9" ht="12.75">
      <c r="E41" s="1"/>
      <c r="F41" s="1"/>
      <c r="G41" s="1"/>
      <c r="H41" s="1"/>
      <c r="I41" s="1"/>
    </row>
    <row r="42" spans="5:9" ht="12.75">
      <c r="E42" s="1"/>
      <c r="F42" s="1"/>
      <c r="G42" s="1"/>
      <c r="H42" s="1"/>
      <c r="I42" s="1"/>
    </row>
    <row r="43" spans="5:9" ht="12.75">
      <c r="E43" s="1"/>
      <c r="F43" s="1"/>
      <c r="G43" s="1"/>
      <c r="H43" s="1"/>
      <c r="I43" s="1"/>
    </row>
    <row r="44" spans="5:9" ht="12.75">
      <c r="E44" s="1"/>
      <c r="F44" s="1"/>
      <c r="G44" s="1"/>
      <c r="H44" s="1"/>
      <c r="I44" s="1"/>
    </row>
    <row r="45" spans="5:9" ht="12.75">
      <c r="E45" s="1"/>
      <c r="F45" s="1"/>
      <c r="G45" s="1"/>
      <c r="H45" s="1"/>
      <c r="I45" s="1"/>
    </row>
    <row r="46" spans="5:9" ht="12.75">
      <c r="E46" s="1"/>
      <c r="F46" s="1"/>
      <c r="G46" s="1"/>
      <c r="H46" s="1"/>
      <c r="I46" s="1"/>
    </row>
    <row r="47" spans="5:9" ht="12.75">
      <c r="E47" s="1"/>
      <c r="F47" s="1"/>
      <c r="G47" s="1"/>
      <c r="H47" s="1"/>
      <c r="I47" s="1"/>
    </row>
    <row r="48" spans="5:9" ht="12.75">
      <c r="E48" s="1"/>
      <c r="F48" s="1"/>
      <c r="G48" s="1"/>
      <c r="H48" s="1"/>
      <c r="I48" s="1"/>
    </row>
    <row r="49" spans="5:9" ht="12.75">
      <c r="E49" s="1"/>
      <c r="F49" s="1"/>
      <c r="G49" s="1"/>
      <c r="H49" s="1"/>
      <c r="I49" s="1"/>
    </row>
    <row r="50" spans="5:9" ht="12.75">
      <c r="E50" s="1"/>
      <c r="F50" s="1"/>
      <c r="G50" s="1"/>
      <c r="H50" s="1"/>
      <c r="I50" s="1"/>
    </row>
    <row r="51" spans="5:9" ht="12.75">
      <c r="E51" s="1"/>
      <c r="F51" s="1"/>
      <c r="G51" s="1"/>
      <c r="H51" s="1"/>
      <c r="I51" s="1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B10:C10 D10:F1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I51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2.421875" style="0" customWidth="1"/>
    <col min="2" max="6" width="7.7109375" style="0" customWidth="1"/>
    <col min="8" max="8" width="3.7109375" style="0" customWidth="1"/>
  </cols>
  <sheetData>
    <row r="1" spans="1:6" ht="18" customHeight="1">
      <c r="A1" s="11" t="s">
        <v>323</v>
      </c>
      <c r="B1" s="11"/>
      <c r="C1" s="11"/>
      <c r="D1" s="11"/>
      <c r="E1" s="11"/>
      <c r="F1" s="17"/>
    </row>
    <row r="2" spans="1:6" ht="15.75">
      <c r="A2" s="11" t="s">
        <v>324</v>
      </c>
      <c r="B2" s="11"/>
      <c r="C2" s="11"/>
      <c r="D2" s="11"/>
      <c r="E2" s="11"/>
      <c r="F2" s="17"/>
    </row>
    <row r="3" spans="1:4" ht="12.75">
      <c r="A3" s="94"/>
      <c r="B3" s="94"/>
      <c r="C3" s="61"/>
      <c r="D3" s="61"/>
    </row>
    <row r="4" spans="1:6" ht="15" customHeight="1">
      <c r="A4" s="12" t="s">
        <v>50</v>
      </c>
      <c r="B4" s="12">
        <v>2005</v>
      </c>
      <c r="C4" s="149">
        <v>38351</v>
      </c>
      <c r="D4" s="149">
        <v>37986</v>
      </c>
      <c r="E4" s="150">
        <v>37621</v>
      </c>
      <c r="F4" s="151">
        <v>37256</v>
      </c>
    </row>
    <row r="5" spans="1:6" s="16" customFormat="1" ht="15" customHeight="1">
      <c r="A5" s="25" t="s">
        <v>283</v>
      </c>
      <c r="B5" s="52">
        <v>13.5</v>
      </c>
      <c r="C5" s="52">
        <v>17.888</v>
      </c>
      <c r="D5" s="52">
        <v>28.778</v>
      </c>
      <c r="E5" s="54">
        <v>32.76</v>
      </c>
      <c r="F5" s="54">
        <v>43.752</v>
      </c>
    </row>
    <row r="6" spans="1:6" ht="15" customHeight="1">
      <c r="A6" t="s">
        <v>64</v>
      </c>
      <c r="B6" s="1">
        <v>476.656</v>
      </c>
      <c r="C6" s="1">
        <v>464.886</v>
      </c>
      <c r="D6" s="138">
        <v>300.29</v>
      </c>
      <c r="E6" s="1">
        <v>316.977</v>
      </c>
      <c r="F6" s="1">
        <v>329.655</v>
      </c>
    </row>
    <row r="7" spans="1:6" ht="15" customHeight="1">
      <c r="A7" t="s">
        <v>51</v>
      </c>
      <c r="B7" s="1">
        <v>175.044</v>
      </c>
      <c r="C7" s="1">
        <v>171.463</v>
      </c>
      <c r="D7" s="138">
        <v>182.332</v>
      </c>
      <c r="E7" s="1">
        <v>171.053</v>
      </c>
      <c r="F7" s="1">
        <v>135.761</v>
      </c>
    </row>
    <row r="8" spans="1:9" ht="15" customHeight="1">
      <c r="A8" t="s">
        <v>198</v>
      </c>
      <c r="B8" s="1">
        <v>848.426</v>
      </c>
      <c r="C8" s="1">
        <v>733.348</v>
      </c>
      <c r="D8" s="138">
        <v>734.847</v>
      </c>
      <c r="E8" s="1">
        <v>641.284</v>
      </c>
      <c r="F8" s="1">
        <v>592.429</v>
      </c>
      <c r="G8" s="1"/>
      <c r="H8" s="1"/>
      <c r="I8" s="1"/>
    </row>
    <row r="9" spans="1:9" ht="15" customHeight="1">
      <c r="A9" s="16" t="s">
        <v>284</v>
      </c>
      <c r="B9" s="23">
        <v>13.037</v>
      </c>
      <c r="C9" s="207">
        <v>9.957</v>
      </c>
      <c r="D9" s="208">
        <v>9.444</v>
      </c>
      <c r="E9" s="207">
        <v>7.965</v>
      </c>
      <c r="F9" s="207">
        <v>11.926</v>
      </c>
      <c r="G9" s="1"/>
      <c r="H9" s="1"/>
      <c r="I9" s="1"/>
    </row>
    <row r="10" spans="1:9" ht="15" customHeight="1">
      <c r="A10" t="s">
        <v>52</v>
      </c>
      <c r="B10" s="1">
        <v>0</v>
      </c>
      <c r="C10" s="1">
        <v>0</v>
      </c>
      <c r="D10" s="143">
        <v>0</v>
      </c>
      <c r="E10" s="23">
        <v>0</v>
      </c>
      <c r="F10" s="1">
        <v>0.329</v>
      </c>
      <c r="G10" s="1"/>
      <c r="H10" s="1"/>
      <c r="I10" s="1"/>
    </row>
    <row r="11" spans="1:9" ht="15" customHeight="1">
      <c r="A11" s="7" t="s">
        <v>285</v>
      </c>
      <c r="B11" s="9">
        <v>115.9</v>
      </c>
      <c r="C11" s="9">
        <v>112.859</v>
      </c>
      <c r="D11" s="139">
        <v>122.802</v>
      </c>
      <c r="E11" s="9">
        <v>102.81</v>
      </c>
      <c r="F11" s="9">
        <v>98.818</v>
      </c>
      <c r="G11" s="1"/>
      <c r="H11" s="1"/>
      <c r="I11" s="1"/>
    </row>
    <row r="12" spans="1:9" ht="15" customHeight="1">
      <c r="A12" s="118" t="s">
        <v>5</v>
      </c>
      <c r="B12" s="119">
        <f>SUM(B5:B7,B8,B9:B11)</f>
        <v>1642.5630000000003</v>
      </c>
      <c r="C12" s="119">
        <f>SUM(C5:C7,C8,C9:C11)</f>
        <v>1510.401</v>
      </c>
      <c r="D12" s="119">
        <f>SUM(D5:D7,D8,D9:D11)</f>
        <v>1378.493</v>
      </c>
      <c r="E12" s="119">
        <f>SUM(E5:E7,E8,E9:E11)</f>
        <v>1272.849</v>
      </c>
      <c r="F12" s="119">
        <f>SUM(F5:F7,F8,F9:F11)</f>
        <v>1212.6699999999998</v>
      </c>
      <c r="G12" s="1"/>
      <c r="H12" s="1"/>
      <c r="I12" s="1"/>
    </row>
    <row r="13" spans="1:9" ht="15" customHeight="1">
      <c r="A13" s="81" t="s">
        <v>286</v>
      </c>
      <c r="B13" s="209">
        <v>287.654</v>
      </c>
      <c r="C13" s="209">
        <v>291.164</v>
      </c>
      <c r="D13" s="209">
        <v>310.735</v>
      </c>
      <c r="E13" s="209">
        <v>275.672</v>
      </c>
      <c r="F13" s="209">
        <v>279.017</v>
      </c>
      <c r="G13" s="1"/>
      <c r="H13" s="1"/>
      <c r="I13" s="1"/>
    </row>
    <row r="14" spans="5:9" ht="15" customHeight="1">
      <c r="E14" s="1"/>
      <c r="F14" s="1"/>
      <c r="G14" s="1"/>
      <c r="H14" s="1"/>
      <c r="I14" s="1"/>
    </row>
    <row r="15" spans="1:9" ht="19.5" customHeight="1">
      <c r="A15" t="s">
        <v>154</v>
      </c>
      <c r="D15" s="138"/>
      <c r="E15" s="1"/>
      <c r="F15" s="1"/>
      <c r="G15" s="1"/>
      <c r="H15" s="1"/>
      <c r="I15" s="1"/>
    </row>
    <row r="16" spans="5:9" ht="15" customHeight="1">
      <c r="E16" s="1"/>
      <c r="F16" s="1"/>
      <c r="G16" s="1"/>
      <c r="H16" s="1"/>
      <c r="I16" s="1"/>
    </row>
    <row r="17" spans="5:9" ht="15" customHeight="1">
      <c r="E17" s="1"/>
      <c r="F17" s="1"/>
      <c r="G17" s="1"/>
      <c r="H17" s="1"/>
      <c r="I17" s="1"/>
    </row>
    <row r="18" spans="5:9" ht="15" customHeight="1">
      <c r="E18" s="1"/>
      <c r="F18" s="1"/>
      <c r="G18" s="1"/>
      <c r="H18" s="1"/>
      <c r="I18" s="1"/>
    </row>
    <row r="19" spans="5:9" ht="15" customHeight="1">
      <c r="E19" s="1"/>
      <c r="F19" s="1"/>
      <c r="G19" s="1"/>
      <c r="H19" s="1"/>
      <c r="I19" s="1"/>
    </row>
    <row r="20" spans="5:9" ht="15" customHeight="1">
      <c r="E20" s="1"/>
      <c r="F20" s="1"/>
      <c r="G20" s="1"/>
      <c r="H20" s="1"/>
      <c r="I20" s="1"/>
    </row>
    <row r="21" spans="5:9" ht="15" customHeight="1">
      <c r="E21" s="1"/>
      <c r="F21" s="1"/>
      <c r="G21" s="1"/>
      <c r="H21" s="1"/>
      <c r="I21" s="1"/>
    </row>
    <row r="22" spans="5:9" ht="15" customHeight="1">
      <c r="E22" s="1"/>
      <c r="F22" s="1"/>
      <c r="G22" s="1"/>
      <c r="H22" s="1"/>
      <c r="I22" s="1"/>
    </row>
    <row r="23" spans="5:9" ht="15" customHeight="1">
      <c r="E23" s="1"/>
      <c r="F23" s="1"/>
      <c r="G23" s="1"/>
      <c r="H23" s="1"/>
      <c r="I23" s="1"/>
    </row>
    <row r="24" spans="5:9" ht="15" customHeight="1">
      <c r="E24" s="1"/>
      <c r="F24" s="1"/>
      <c r="G24" s="1"/>
      <c r="H24" s="1"/>
      <c r="I24" s="1"/>
    </row>
    <row r="25" spans="5:9" ht="15" customHeight="1">
      <c r="E25" s="1"/>
      <c r="F25" s="1"/>
      <c r="G25" s="1"/>
      <c r="H25" s="1"/>
      <c r="I25" s="1"/>
    </row>
    <row r="26" spans="5:9" ht="12.75">
      <c r="E26" s="1"/>
      <c r="F26" s="1"/>
      <c r="G26" s="1"/>
      <c r="H26" s="1"/>
      <c r="I26" s="1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  <row r="33" spans="5:9" ht="12.75">
      <c r="E33" s="1"/>
      <c r="F33" s="1"/>
      <c r="G33" s="1"/>
      <c r="H33" s="1"/>
      <c r="I33" s="1"/>
    </row>
    <row r="34" spans="5:9" ht="12.75">
      <c r="E34" s="1"/>
      <c r="F34" s="1"/>
      <c r="G34" s="1"/>
      <c r="H34" s="1"/>
      <c r="I34" s="1"/>
    </row>
    <row r="35" spans="5:9" ht="12.75">
      <c r="E35" s="1"/>
      <c r="F35" s="1"/>
      <c r="G35" s="1"/>
      <c r="H35" s="1"/>
      <c r="I35" s="1"/>
    </row>
    <row r="36" spans="5:9" ht="12.75">
      <c r="E36" s="1"/>
      <c r="F36" s="1"/>
      <c r="G36" s="1"/>
      <c r="H36" s="1"/>
      <c r="I36" s="1"/>
    </row>
    <row r="37" spans="5:9" ht="12.75">
      <c r="E37" s="1"/>
      <c r="F37" s="1"/>
      <c r="G37" s="1"/>
      <c r="H37" s="1"/>
      <c r="I37" s="1"/>
    </row>
    <row r="38" spans="5:9" ht="12.75">
      <c r="E38" s="1"/>
      <c r="F38" s="1"/>
      <c r="G38" s="1"/>
      <c r="H38" s="1"/>
      <c r="I38" s="1"/>
    </row>
    <row r="39" spans="5:9" ht="12.75">
      <c r="E39" s="1"/>
      <c r="F39" s="1"/>
      <c r="G39" s="1"/>
      <c r="H39" s="1"/>
      <c r="I39" s="1"/>
    </row>
    <row r="40" spans="5:9" ht="12.75">
      <c r="E40" s="1"/>
      <c r="F40" s="1"/>
      <c r="G40" s="1"/>
      <c r="H40" s="1"/>
      <c r="I40" s="1"/>
    </row>
    <row r="41" spans="5:9" ht="12.75">
      <c r="E41" s="1"/>
      <c r="F41" s="1"/>
      <c r="G41" s="1"/>
      <c r="H41" s="1"/>
      <c r="I41" s="1"/>
    </row>
    <row r="42" spans="5:9" ht="12.75">
      <c r="E42" s="1"/>
      <c r="F42" s="1"/>
      <c r="G42" s="1"/>
      <c r="H42" s="1"/>
      <c r="I42" s="1"/>
    </row>
    <row r="43" spans="5:9" ht="12.75">
      <c r="E43" s="1"/>
      <c r="F43" s="1"/>
      <c r="G43" s="1"/>
      <c r="H43" s="1"/>
      <c r="I43" s="1"/>
    </row>
    <row r="44" spans="5:9" ht="12.75">
      <c r="E44" s="1"/>
      <c r="F44" s="1"/>
      <c r="G44" s="1"/>
      <c r="H44" s="1"/>
      <c r="I44" s="1"/>
    </row>
    <row r="45" spans="5:9" ht="12.75">
      <c r="E45" s="1"/>
      <c r="F45" s="1"/>
      <c r="G45" s="1"/>
      <c r="H45" s="1"/>
      <c r="I45" s="1"/>
    </row>
    <row r="46" spans="5:9" ht="12.75">
      <c r="E46" s="1"/>
      <c r="F46" s="1"/>
      <c r="G46" s="1"/>
      <c r="H46" s="1"/>
      <c r="I46" s="1"/>
    </row>
    <row r="47" spans="5:9" ht="12.75">
      <c r="E47" s="1"/>
      <c r="F47" s="1"/>
      <c r="G47" s="1"/>
      <c r="H47" s="1"/>
      <c r="I47" s="1"/>
    </row>
    <row r="48" spans="5:9" ht="12.75">
      <c r="E48" s="1"/>
      <c r="F48" s="1"/>
      <c r="G48" s="1"/>
      <c r="H48" s="1"/>
      <c r="I48" s="1"/>
    </row>
    <row r="49" spans="5:9" ht="12.75">
      <c r="E49" s="1"/>
      <c r="F49" s="1"/>
      <c r="G49" s="1"/>
      <c r="H49" s="1"/>
      <c r="I49" s="1"/>
    </row>
    <row r="50" spans="5:9" ht="12.75">
      <c r="E50" s="1"/>
      <c r="F50" s="1"/>
      <c r="G50" s="1"/>
      <c r="H50" s="1"/>
      <c r="I50" s="1"/>
    </row>
    <row r="51" spans="5:9" ht="12.75">
      <c r="E51" s="1"/>
      <c r="F51" s="1"/>
      <c r="G51" s="1"/>
      <c r="H51" s="1"/>
      <c r="I51" s="1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B1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2">
      <selection activeCell="A6" sqref="A6:D11"/>
    </sheetView>
  </sheetViews>
  <sheetFormatPr defaultColWidth="9.140625" defaultRowHeight="12.75"/>
  <cols>
    <col min="1" max="1" width="30.7109375" style="0" customWidth="1"/>
    <col min="2" max="2" width="12.7109375" style="0" customWidth="1"/>
    <col min="3" max="3" width="4.7109375" style="0" customWidth="1"/>
    <col min="4" max="4" width="30.7109375" style="0" customWidth="1"/>
  </cols>
  <sheetData>
    <row r="1" ht="18" customHeight="1">
      <c r="A1" s="11" t="s">
        <v>299</v>
      </c>
    </row>
    <row r="2" spans="1:4" ht="15" customHeight="1">
      <c r="A2" s="94"/>
      <c r="B2" s="7"/>
      <c r="C2" s="7"/>
      <c r="D2" s="7"/>
    </row>
    <row r="3" spans="1:5" ht="15" customHeight="1">
      <c r="A3" s="10"/>
      <c r="B3" s="19" t="s">
        <v>12</v>
      </c>
      <c r="C3" s="10"/>
      <c r="D3" s="10" t="s">
        <v>53</v>
      </c>
      <c r="E3" s="8"/>
    </row>
    <row r="4" spans="1:5" ht="15" customHeight="1">
      <c r="A4" s="24"/>
      <c r="B4" s="19" t="s">
        <v>54</v>
      </c>
      <c r="C4" s="10"/>
      <c r="D4" s="10"/>
      <c r="E4" s="8"/>
    </row>
    <row r="5" spans="1:5" ht="15" customHeight="1">
      <c r="A5" s="12"/>
      <c r="B5" s="20" t="s">
        <v>93</v>
      </c>
      <c r="C5" s="12"/>
      <c r="D5" s="12"/>
      <c r="E5" s="37"/>
    </row>
    <row r="6" spans="1:7" ht="15" customHeight="1">
      <c r="A6" s="167" t="s">
        <v>55</v>
      </c>
      <c r="B6" s="23">
        <v>50572</v>
      </c>
      <c r="C6" s="28"/>
      <c r="D6" s="4" t="s">
        <v>26</v>
      </c>
      <c r="E6" s="98"/>
      <c r="F6" s="1"/>
      <c r="G6" s="1"/>
    </row>
    <row r="7" spans="1:7" ht="15" customHeight="1">
      <c r="A7" s="25" t="s">
        <v>146</v>
      </c>
      <c r="B7" s="23">
        <v>37721</v>
      </c>
      <c r="C7" s="28"/>
      <c r="D7" s="4" t="s">
        <v>62</v>
      </c>
      <c r="E7" s="46"/>
      <c r="F7" s="1"/>
      <c r="G7" s="1"/>
    </row>
    <row r="8" spans="1:7" ht="15" customHeight="1">
      <c r="A8" s="25" t="s">
        <v>88</v>
      </c>
      <c r="B8" s="23">
        <v>36653</v>
      </c>
      <c r="C8" s="28"/>
      <c r="D8" s="4" t="s">
        <v>85</v>
      </c>
      <c r="E8" s="46"/>
      <c r="F8" s="1"/>
      <c r="G8" s="1"/>
    </row>
    <row r="9" spans="1:7" ht="15" customHeight="1">
      <c r="A9" s="25" t="s">
        <v>56</v>
      </c>
      <c r="B9" s="23">
        <v>24464</v>
      </c>
      <c r="C9" s="28"/>
      <c r="D9" s="4" t="s">
        <v>18</v>
      </c>
      <c r="E9" s="46"/>
      <c r="F9" s="1"/>
      <c r="G9" s="1"/>
    </row>
    <row r="10" spans="1:7" ht="15" customHeight="1">
      <c r="A10" s="25" t="s">
        <v>300</v>
      </c>
      <c r="B10" s="23">
        <v>9157</v>
      </c>
      <c r="C10" s="28"/>
      <c r="D10" s="4" t="s">
        <v>71</v>
      </c>
      <c r="E10" s="46"/>
      <c r="F10" s="1"/>
      <c r="G10" s="1"/>
    </row>
    <row r="11" spans="1:7" ht="15" customHeight="1">
      <c r="A11" s="18" t="s">
        <v>82</v>
      </c>
      <c r="B11" s="72">
        <v>8161</v>
      </c>
      <c r="C11" s="210"/>
      <c r="D11" s="58" t="s">
        <v>73</v>
      </c>
      <c r="E11" s="46"/>
      <c r="F11" s="1"/>
      <c r="G11" s="1"/>
    </row>
    <row r="12" spans="1:7" ht="22.5" customHeight="1">
      <c r="A12" t="s">
        <v>118</v>
      </c>
      <c r="B12" s="4"/>
      <c r="C12" s="4"/>
      <c r="D12" s="4"/>
      <c r="E12" s="46"/>
      <c r="F12" s="1"/>
      <c r="G12" s="1"/>
    </row>
    <row r="13" spans="2:7" ht="15" customHeight="1">
      <c r="B13" s="1"/>
      <c r="C13" s="1"/>
      <c r="D13" s="1"/>
      <c r="E13" s="46"/>
      <c r="F13" s="1"/>
      <c r="G13" s="1"/>
    </row>
    <row r="14" spans="2:7" ht="18.75" customHeight="1">
      <c r="B14" s="1"/>
      <c r="C14" s="1"/>
      <c r="D14" s="1"/>
      <c r="E14" s="46"/>
      <c r="F14" s="1"/>
      <c r="G14" s="1"/>
    </row>
    <row r="15" spans="2:7" ht="15" customHeight="1">
      <c r="B15" s="1"/>
      <c r="C15" s="1"/>
      <c r="D15" s="1"/>
      <c r="E15" s="15"/>
      <c r="F15" s="1"/>
      <c r="G15" s="1"/>
    </row>
    <row r="16" spans="2:7" ht="15" customHeight="1">
      <c r="B16" s="1"/>
      <c r="C16" s="1"/>
      <c r="D16" s="15"/>
      <c r="E16" s="46"/>
      <c r="F16" s="1"/>
      <c r="G16" s="1"/>
    </row>
    <row r="17" spans="2:7" ht="15" customHeight="1">
      <c r="B17" s="1"/>
      <c r="C17" s="1"/>
      <c r="D17" s="15"/>
      <c r="E17" s="46"/>
      <c r="F17" s="1"/>
      <c r="G17" s="1"/>
    </row>
    <row r="18" spans="2:7" ht="15" customHeight="1">
      <c r="B18" s="1"/>
      <c r="C18" s="1"/>
      <c r="D18" s="15"/>
      <c r="E18" s="46"/>
      <c r="F18" s="1"/>
      <c r="G18" s="1"/>
    </row>
    <row r="19" spans="2:7" ht="15" customHeight="1">
      <c r="B19" s="1"/>
      <c r="C19" s="1"/>
      <c r="D19" s="15"/>
      <c r="E19" s="46"/>
      <c r="F19" s="1"/>
      <c r="G19" s="1"/>
    </row>
    <row r="20" spans="2:7" ht="15" customHeight="1">
      <c r="B20" s="1"/>
      <c r="C20" s="1"/>
      <c r="D20" s="15"/>
      <c r="E20" s="46"/>
      <c r="F20" s="1"/>
      <c r="G20" s="1"/>
    </row>
    <row r="21" spans="1:7" ht="15" customHeight="1">
      <c r="A21" s="26"/>
      <c r="B21" s="1"/>
      <c r="C21" s="1"/>
      <c r="D21" s="15"/>
      <c r="E21" s="46"/>
      <c r="F21" s="1"/>
      <c r="G21" s="1"/>
    </row>
    <row r="22" spans="1:7" ht="15" customHeight="1">
      <c r="A22" s="8"/>
      <c r="B22" s="1"/>
      <c r="C22" s="1"/>
      <c r="D22" s="15"/>
      <c r="E22" s="46"/>
      <c r="F22" s="1"/>
      <c r="G22" s="1"/>
    </row>
    <row r="23" spans="1:7" ht="15" customHeight="1">
      <c r="A23" s="24"/>
      <c r="B23" s="15"/>
      <c r="C23" s="15"/>
      <c r="D23" s="15"/>
      <c r="E23" s="46"/>
      <c r="F23" s="1"/>
      <c r="G23" s="1"/>
    </row>
    <row r="24" spans="1:7" ht="15" customHeight="1">
      <c r="A24" s="24"/>
      <c r="B24" s="15"/>
      <c r="C24" s="15"/>
      <c r="D24" s="15"/>
      <c r="E24" s="46"/>
      <c r="F24" s="1"/>
      <c r="G24" s="1"/>
    </row>
    <row r="25" spans="1:7" ht="15" customHeight="1">
      <c r="A25" s="24"/>
      <c r="B25" s="15"/>
      <c r="C25" s="15"/>
      <c r="D25" s="15"/>
      <c r="E25" s="46"/>
      <c r="F25" s="1"/>
      <c r="G25" s="1"/>
    </row>
    <row r="26" spans="1:7" ht="15" customHeight="1">
      <c r="A26" s="31"/>
      <c r="B26" s="15"/>
      <c r="C26" s="15"/>
      <c r="D26" s="15"/>
      <c r="E26" s="46"/>
      <c r="F26" s="1"/>
      <c r="G26" s="1"/>
    </row>
    <row r="27" spans="1:7" ht="15" customHeight="1">
      <c r="A27" s="31"/>
      <c r="B27" s="99"/>
      <c r="C27" s="48"/>
      <c r="D27" s="48"/>
      <c r="E27" s="95"/>
      <c r="F27" s="1"/>
      <c r="G27" s="1"/>
    </row>
    <row r="28" spans="1:7" ht="15" customHeight="1">
      <c r="A28" s="31"/>
      <c r="B28" s="99"/>
      <c r="C28" s="48"/>
      <c r="D28" s="48"/>
      <c r="E28" s="95"/>
      <c r="F28" s="1"/>
      <c r="G28" s="1"/>
    </row>
    <row r="29" spans="1:7" ht="15" customHeight="1">
      <c r="A29" s="31"/>
      <c r="B29" s="99"/>
      <c r="C29" s="48"/>
      <c r="D29" s="48"/>
      <c r="E29" s="1"/>
      <c r="F29" s="1"/>
      <c r="G29" s="1"/>
    </row>
    <row r="30" spans="1:7" ht="12.75">
      <c r="A30" s="31"/>
      <c r="B30" s="32"/>
      <c r="C30" s="32"/>
      <c r="D30" s="32"/>
      <c r="E30" s="1"/>
      <c r="F30" s="1"/>
      <c r="G30" s="1"/>
    </row>
    <row r="31" spans="1:7" ht="12.75">
      <c r="A31" s="31"/>
      <c r="B31" s="32"/>
      <c r="C31" s="32"/>
      <c r="D31" s="32"/>
      <c r="E31" s="1"/>
      <c r="F31" s="1"/>
      <c r="G31" s="1"/>
    </row>
    <row r="32" spans="1:7" ht="12.75">
      <c r="A32" s="31"/>
      <c r="B32" s="32"/>
      <c r="C32" s="32"/>
      <c r="D32" s="32"/>
      <c r="E32" s="1"/>
      <c r="F32" s="1"/>
      <c r="G32" s="1"/>
    </row>
    <row r="33" spans="1:7" ht="12.75">
      <c r="A33" s="8"/>
      <c r="B33" s="32"/>
      <c r="C33" s="32"/>
      <c r="D33" s="32"/>
      <c r="E33" s="1"/>
      <c r="F33" s="1"/>
      <c r="G33" s="1"/>
    </row>
    <row r="34" spans="1:7" ht="12.75">
      <c r="A34" s="41"/>
      <c r="B34" s="32"/>
      <c r="C34" s="32"/>
      <c r="D34" s="32"/>
      <c r="E34" s="1"/>
      <c r="F34" s="1"/>
      <c r="G34" s="1"/>
    </row>
    <row r="35" spans="1:7" ht="12.75">
      <c r="A35" s="8"/>
      <c r="B35" s="32"/>
      <c r="C35" s="32"/>
      <c r="D35" s="32"/>
      <c r="E35" s="1"/>
      <c r="F35" s="1"/>
      <c r="G35" s="1"/>
    </row>
    <row r="36" spans="1:7" ht="12.75">
      <c r="A36" s="8"/>
      <c r="B36" s="32"/>
      <c r="C36" s="32"/>
      <c r="D36" s="32"/>
      <c r="E36" s="1"/>
      <c r="F36" s="1"/>
      <c r="G36" s="1"/>
    </row>
    <row r="37" spans="1:7" ht="12.75">
      <c r="A37" s="8"/>
      <c r="B37" s="15"/>
      <c r="C37" s="15"/>
      <c r="D37" s="15"/>
      <c r="E37" s="1"/>
      <c r="F37" s="1"/>
      <c r="G37" s="1"/>
    </row>
    <row r="38" spans="1:7" ht="12.75">
      <c r="A38" s="8"/>
      <c r="B38" s="15"/>
      <c r="C38" s="15"/>
      <c r="D38" s="15"/>
      <c r="E38" s="1"/>
      <c r="F38" s="1"/>
      <c r="G38" s="1"/>
    </row>
    <row r="39" spans="1:7" ht="12.75">
      <c r="A39" s="8"/>
      <c r="B39" s="15"/>
      <c r="C39" s="15"/>
      <c r="D39" s="15"/>
      <c r="E39" s="1"/>
      <c r="F39" s="1"/>
      <c r="G39" s="1"/>
    </row>
    <row r="40" spans="1:7" ht="12.75">
      <c r="A40" s="8"/>
      <c r="B40" s="15"/>
      <c r="C40" s="15"/>
      <c r="D40" s="15"/>
      <c r="E40" s="1"/>
      <c r="F40" s="1"/>
      <c r="G40" s="1"/>
    </row>
    <row r="41" spans="1:7" ht="12.75">
      <c r="A41" s="8"/>
      <c r="B41" s="15"/>
      <c r="C41" s="15"/>
      <c r="D41" s="15"/>
      <c r="E41" s="1"/>
      <c r="F41" s="1"/>
      <c r="G41" s="1"/>
    </row>
    <row r="42" spans="1:7" ht="12.75">
      <c r="A42" s="8"/>
      <c r="B42" s="15"/>
      <c r="C42" s="15"/>
      <c r="D42" s="15"/>
      <c r="E42" s="1"/>
      <c r="F42" s="1"/>
      <c r="G42" s="1"/>
    </row>
    <row r="43" spans="1:7" ht="12.75">
      <c r="A43" s="8"/>
      <c r="B43" s="15"/>
      <c r="C43" s="15"/>
      <c r="D43" s="15"/>
      <c r="E43" s="1"/>
      <c r="F43" s="1"/>
      <c r="G43" s="1"/>
    </row>
    <row r="44" spans="1:7" ht="12.75">
      <c r="A44" s="8"/>
      <c r="B44" s="15"/>
      <c r="C44" s="15"/>
      <c r="D44" s="15"/>
      <c r="E44" s="1"/>
      <c r="F44" s="1"/>
      <c r="G44" s="1"/>
    </row>
    <row r="45" spans="1:7" ht="12.75">
      <c r="A45" s="8"/>
      <c r="B45" s="15"/>
      <c r="C45" s="15"/>
      <c r="D45" s="15"/>
      <c r="E45" s="1"/>
      <c r="F45" s="1"/>
      <c r="G45" s="1"/>
    </row>
    <row r="46" spans="1:7" ht="12.75">
      <c r="A46" s="8"/>
      <c r="B46" s="15"/>
      <c r="C46" s="15"/>
      <c r="D46" s="15"/>
      <c r="E46" s="1"/>
      <c r="F46" s="1"/>
      <c r="G46" s="1"/>
    </row>
    <row r="47" spans="1:7" ht="12.75">
      <c r="A47" s="8"/>
      <c r="B47" s="15"/>
      <c r="C47" s="15"/>
      <c r="D47" s="15"/>
      <c r="E47" s="1"/>
      <c r="F47" s="1"/>
      <c r="G47" s="1"/>
    </row>
    <row r="48" spans="1:7" ht="12.75">
      <c r="A48" s="8"/>
      <c r="B48" s="15"/>
      <c r="C48" s="15"/>
      <c r="D48" s="15"/>
      <c r="E48" s="1"/>
      <c r="F48" s="1"/>
      <c r="G48" s="1"/>
    </row>
    <row r="49" spans="2:7" ht="12.75">
      <c r="B49" s="15"/>
      <c r="C49" s="15"/>
      <c r="D49" s="15"/>
      <c r="E49" s="1"/>
      <c r="F49" s="1"/>
      <c r="G49" s="1"/>
    </row>
    <row r="50" spans="2:7" ht="12.75">
      <c r="B50" s="15"/>
      <c r="C50" s="15"/>
      <c r="D50" s="15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&amp;CTab2002.xls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0"/>
  <sheetViews>
    <sheetView showGridLines="0" workbookViewId="0" topLeftCell="A1">
      <selection activeCell="A5" sqref="A5:B9"/>
    </sheetView>
  </sheetViews>
  <sheetFormatPr defaultColWidth="9.140625" defaultRowHeight="12.75"/>
  <cols>
    <col min="1" max="1" width="35.7109375" style="0" customWidth="1"/>
    <col min="2" max="2" width="11.7109375" style="0" bestFit="1" customWidth="1"/>
    <col min="3" max="3" width="2.28125" style="0" customWidth="1"/>
    <col min="4" max="4" width="30.421875" style="0" bestFit="1" customWidth="1"/>
  </cols>
  <sheetData>
    <row r="1" spans="1:3" ht="18" customHeight="1">
      <c r="A1" s="11" t="s">
        <v>287</v>
      </c>
      <c r="B1" s="11"/>
      <c r="C1" s="11"/>
    </row>
    <row r="2" spans="1:4" ht="12.75">
      <c r="A2" s="94"/>
      <c r="B2" s="7"/>
      <c r="C2" s="7"/>
      <c r="D2" s="7"/>
    </row>
    <row r="3" spans="1:5" ht="15" customHeight="1">
      <c r="A3" s="8"/>
      <c r="B3" s="21" t="s">
        <v>40</v>
      </c>
      <c r="C3" s="43"/>
      <c r="D3" s="24" t="s">
        <v>53</v>
      </c>
      <c r="E3" s="37"/>
    </row>
    <row r="4" spans="1:5" ht="15" customHeight="1">
      <c r="A4" s="7"/>
      <c r="B4" s="20" t="s">
        <v>94</v>
      </c>
      <c r="C4" s="27"/>
      <c r="D4" s="12"/>
      <c r="E4" s="30"/>
    </row>
    <row r="5" spans="1:5" ht="15" customHeight="1">
      <c r="A5" s="25" t="s">
        <v>89</v>
      </c>
      <c r="B5" s="54">
        <v>78147.4</v>
      </c>
      <c r="C5" s="55"/>
      <c r="D5" s="25" t="s">
        <v>0</v>
      </c>
      <c r="E5" s="30"/>
    </row>
    <row r="6" spans="1:7" ht="15" customHeight="1">
      <c r="A6" s="16" t="s">
        <v>72</v>
      </c>
      <c r="B6" s="23">
        <v>56738.251</v>
      </c>
      <c r="C6" s="23"/>
      <c r="D6" s="23" t="s">
        <v>113</v>
      </c>
      <c r="E6" s="46"/>
      <c r="F6" s="1"/>
      <c r="G6" s="1"/>
    </row>
    <row r="7" spans="1:7" ht="15" customHeight="1">
      <c r="A7" s="25" t="s">
        <v>230</v>
      </c>
      <c r="B7" s="54">
        <v>35953.582</v>
      </c>
      <c r="C7" s="54"/>
      <c r="D7" s="52" t="s">
        <v>120</v>
      </c>
      <c r="E7" s="46"/>
      <c r="F7" s="1"/>
      <c r="G7" s="1"/>
    </row>
    <row r="8" spans="1:7" ht="15" customHeight="1">
      <c r="A8" s="25" t="s">
        <v>129</v>
      </c>
      <c r="B8" s="54">
        <v>30000</v>
      </c>
      <c r="C8" s="54"/>
      <c r="D8" s="52" t="s">
        <v>68</v>
      </c>
      <c r="E8" s="46"/>
      <c r="F8" s="1"/>
      <c r="G8" s="1"/>
    </row>
    <row r="9" spans="1:7" ht="15" customHeight="1">
      <c r="A9" s="18" t="s">
        <v>57</v>
      </c>
      <c r="B9" s="72">
        <v>5459.703</v>
      </c>
      <c r="C9" s="56"/>
      <c r="D9" s="97" t="s">
        <v>0</v>
      </c>
      <c r="E9" s="46"/>
      <c r="F9" s="1"/>
      <c r="G9" s="1"/>
    </row>
    <row r="10" spans="2:7" ht="12.75">
      <c r="B10" s="1"/>
      <c r="C10" s="1"/>
      <c r="D10" s="1"/>
      <c r="E10" s="1"/>
      <c r="F10" s="1"/>
      <c r="G10" s="1"/>
    </row>
    <row r="11" spans="1:7" ht="12" customHeight="1">
      <c r="A11" s="35" t="s">
        <v>329</v>
      </c>
      <c r="B11" s="1"/>
      <c r="C11" s="1"/>
      <c r="D11" s="1"/>
      <c r="E11" s="1"/>
      <c r="F11" s="1"/>
      <c r="G11" s="1"/>
    </row>
    <row r="12" spans="1:7" ht="12" customHeight="1">
      <c r="A12" s="51" t="s">
        <v>330</v>
      </c>
      <c r="B12" s="1"/>
      <c r="C12" s="1"/>
      <c r="D12" s="1"/>
      <c r="E12" s="1"/>
      <c r="F12" s="1"/>
      <c r="G12" s="1"/>
    </row>
    <row r="13" spans="1:7" ht="19.5" customHeight="1">
      <c r="A13" t="s">
        <v>112</v>
      </c>
      <c r="B13" s="1"/>
      <c r="C13" s="1"/>
      <c r="D13" s="1"/>
      <c r="E13" s="1"/>
      <c r="F13" s="1"/>
      <c r="G13" s="1"/>
    </row>
    <row r="14" spans="2:7" ht="15" customHeight="1">
      <c r="B14" s="1"/>
      <c r="C14" s="1"/>
      <c r="D14" s="1"/>
      <c r="E14" s="1"/>
      <c r="F14" s="1"/>
      <c r="G14" s="1"/>
    </row>
    <row r="15" spans="2:7" ht="15" customHeight="1">
      <c r="B15" s="1"/>
      <c r="C15" s="1"/>
      <c r="D15" s="1"/>
      <c r="E15" s="1"/>
      <c r="F15" s="1"/>
      <c r="G15" s="1"/>
    </row>
    <row r="16" spans="2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2:7" ht="15" customHeight="1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 topLeftCell="A1">
      <selection activeCell="A4" sqref="A4:B15"/>
    </sheetView>
  </sheetViews>
  <sheetFormatPr defaultColWidth="9.140625" defaultRowHeight="12.75"/>
  <cols>
    <col min="1" max="1" width="35.7109375" style="0" customWidth="1"/>
    <col min="2" max="2" width="15.7109375" style="0" customWidth="1"/>
    <col min="3" max="3" width="13.7109375" style="0" customWidth="1"/>
    <col min="4" max="4" width="30.7109375" style="0" customWidth="1"/>
  </cols>
  <sheetData>
    <row r="1" ht="18" customHeight="1">
      <c r="A1" s="11" t="s">
        <v>318</v>
      </c>
    </row>
    <row r="2" spans="1:4" ht="15" customHeight="1">
      <c r="A2" s="94"/>
      <c r="B2" s="7"/>
      <c r="C2" s="8"/>
      <c r="D2" s="8"/>
    </row>
    <row r="3" spans="1:4" ht="29.25" customHeight="1">
      <c r="A3" s="112"/>
      <c r="B3" s="113" t="s">
        <v>136</v>
      </c>
      <c r="C3" s="114" t="s">
        <v>36</v>
      </c>
      <c r="D3" s="8"/>
    </row>
    <row r="4" spans="1:3" ht="15" customHeight="1">
      <c r="A4" s="8" t="s">
        <v>58</v>
      </c>
      <c r="B4" s="15">
        <v>374566.5</v>
      </c>
      <c r="C4" s="73">
        <f>(B4/$B$16)*100</f>
        <v>26.156692179985868</v>
      </c>
    </row>
    <row r="5" spans="1:3" ht="15" customHeight="1">
      <c r="A5" s="31" t="s">
        <v>74</v>
      </c>
      <c r="B5" s="32">
        <v>278188</v>
      </c>
      <c r="C5" s="73">
        <f aca="true" t="shared" si="0" ref="C5:C13">(B5/$B$16)*100</f>
        <v>19.426397940461598</v>
      </c>
    </row>
    <row r="6" spans="1:7" ht="15" customHeight="1">
      <c r="A6" s="59" t="s">
        <v>83</v>
      </c>
      <c r="B6" s="32">
        <v>260090.3</v>
      </c>
      <c r="C6" s="73">
        <f t="shared" si="0"/>
        <v>18.162601076444844</v>
      </c>
      <c r="D6" s="1"/>
      <c r="E6" s="1"/>
      <c r="F6" s="1"/>
      <c r="G6" s="1"/>
    </row>
    <row r="7" spans="1:7" ht="15" customHeight="1">
      <c r="A7" s="59" t="s">
        <v>119</v>
      </c>
      <c r="B7" s="32">
        <v>155476.1</v>
      </c>
      <c r="C7" s="73">
        <f t="shared" si="0"/>
        <v>10.857192218323586</v>
      </c>
      <c r="D7" s="1"/>
      <c r="E7" s="1"/>
      <c r="F7" s="1"/>
      <c r="G7" s="1"/>
    </row>
    <row r="8" spans="1:7" ht="15" customHeight="1">
      <c r="A8" s="31" t="s">
        <v>84</v>
      </c>
      <c r="B8" s="32">
        <v>139316.5</v>
      </c>
      <c r="C8" s="73">
        <f t="shared" si="0"/>
        <v>9.728736569055165</v>
      </c>
      <c r="D8" s="1"/>
      <c r="E8" s="1"/>
      <c r="F8" s="1"/>
      <c r="G8" s="1"/>
    </row>
    <row r="9" spans="1:7" ht="15" customHeight="1">
      <c r="A9" s="31" t="s">
        <v>162</v>
      </c>
      <c r="B9" s="32">
        <v>126688</v>
      </c>
      <c r="C9" s="73">
        <f t="shared" si="0"/>
        <v>8.846864358927052</v>
      </c>
      <c r="D9" s="1"/>
      <c r="E9" s="1"/>
      <c r="F9" s="1"/>
      <c r="G9" s="1"/>
    </row>
    <row r="10" spans="1:7" ht="15" customHeight="1">
      <c r="A10" s="31" t="s">
        <v>75</v>
      </c>
      <c r="B10" s="32">
        <v>57419.5</v>
      </c>
      <c r="C10" s="73">
        <f t="shared" si="0"/>
        <v>4.009713059306421</v>
      </c>
      <c r="D10" s="1"/>
      <c r="E10" s="1"/>
      <c r="F10" s="1"/>
      <c r="G10" s="1"/>
    </row>
    <row r="11" spans="1:7" ht="15" customHeight="1">
      <c r="A11" s="31" t="s">
        <v>114</v>
      </c>
      <c r="B11" s="32">
        <v>20144.2</v>
      </c>
      <c r="C11" s="73">
        <f>(B11/$B$16)*100</f>
        <v>1.406707857248503</v>
      </c>
      <c r="D11" s="1"/>
      <c r="E11" s="1"/>
      <c r="F11" s="1"/>
      <c r="G11" s="1"/>
    </row>
    <row r="12" spans="1:7" ht="15" customHeight="1">
      <c r="A12" s="31" t="s">
        <v>69</v>
      </c>
      <c r="B12" s="32">
        <v>6091.5</v>
      </c>
      <c r="C12" s="73">
        <f t="shared" si="0"/>
        <v>0.42538104826348305</v>
      </c>
      <c r="D12" s="1"/>
      <c r="E12" s="1"/>
      <c r="F12" s="1"/>
      <c r="G12" s="1"/>
    </row>
    <row r="13" spans="1:7" ht="15" customHeight="1">
      <c r="A13" s="31" t="s">
        <v>137</v>
      </c>
      <c r="B13" s="32">
        <v>4799.2</v>
      </c>
      <c r="C13" s="73">
        <f t="shared" si="0"/>
        <v>0.3351372776534692</v>
      </c>
      <c r="D13" s="1"/>
      <c r="E13" s="1"/>
      <c r="F13" s="1"/>
      <c r="G13" s="1"/>
    </row>
    <row r="14" spans="1:7" ht="15" customHeight="1">
      <c r="A14" s="59" t="s">
        <v>163</v>
      </c>
      <c r="B14" s="32">
        <v>2449.5</v>
      </c>
      <c r="C14" s="73">
        <f>(B14/$B$16)*100</f>
        <v>0.1710532508776823</v>
      </c>
      <c r="D14" s="1"/>
      <c r="E14" s="1"/>
      <c r="F14" s="1"/>
      <c r="G14" s="1"/>
    </row>
    <row r="15" spans="1:7" ht="15" customHeight="1">
      <c r="A15" s="18" t="s">
        <v>4</v>
      </c>
      <c r="B15" s="58">
        <v>6780.9</v>
      </c>
      <c r="C15" s="77">
        <f>(B15/$B$16)*100</f>
        <v>0.47352316345232737</v>
      </c>
      <c r="D15" s="1"/>
      <c r="E15" s="1"/>
      <c r="F15" s="1"/>
      <c r="G15" s="1"/>
    </row>
    <row r="16" spans="1:7" ht="15" customHeight="1">
      <c r="A16" s="120" t="s">
        <v>5</v>
      </c>
      <c r="B16" s="119">
        <f>SUM(B4:B15)</f>
        <v>1432010.2</v>
      </c>
      <c r="C16" s="152">
        <f>SUM(C4:C15)</f>
        <v>100.00000000000001</v>
      </c>
      <c r="D16" s="1"/>
      <c r="E16" s="1"/>
      <c r="F16" s="1"/>
      <c r="G16" s="1"/>
    </row>
    <row r="17" spans="1:7" ht="15" customHeight="1">
      <c r="A17" s="30"/>
      <c r="B17" s="46"/>
      <c r="C17" s="15"/>
      <c r="D17" s="15"/>
      <c r="E17" s="46"/>
      <c r="F17" s="1"/>
      <c r="G17" s="1"/>
    </row>
    <row r="18" spans="1:7" ht="15" customHeight="1">
      <c r="A18" s="35" t="s">
        <v>145</v>
      </c>
      <c r="B18" s="1"/>
      <c r="C18" s="1"/>
      <c r="D18" s="15"/>
      <c r="E18" s="46"/>
      <c r="F18" s="1"/>
      <c r="G18" s="1"/>
    </row>
    <row r="19" spans="1:7" ht="18.75" customHeight="1">
      <c r="A19" t="s">
        <v>59</v>
      </c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2:7" ht="15" customHeight="1">
      <c r="B22" s="1"/>
      <c r="C22" s="1"/>
      <c r="D22" s="1"/>
      <c r="E22" s="1"/>
      <c r="F22" s="1"/>
      <c r="G22" s="1"/>
    </row>
    <row r="23" spans="2:7" ht="15" customHeight="1">
      <c r="B23" s="1"/>
      <c r="C23" s="1"/>
      <c r="D23" s="1"/>
      <c r="E23" s="1"/>
      <c r="F23" s="1"/>
      <c r="G23" s="1"/>
    </row>
    <row r="24" spans="2:7" ht="15" customHeight="1">
      <c r="B24" s="1"/>
      <c r="C24" s="1"/>
      <c r="D24" s="1"/>
      <c r="E24" s="1"/>
      <c r="F24" s="1"/>
      <c r="G24" s="1"/>
    </row>
    <row r="25" spans="2:7" ht="15" customHeight="1">
      <c r="B25" s="1"/>
      <c r="C25" s="1"/>
      <c r="D25" s="1"/>
      <c r="E25" s="1"/>
      <c r="F25" s="1"/>
      <c r="G25" s="1"/>
    </row>
    <row r="26" spans="2:7" ht="15" customHeight="1">
      <c r="B26" s="1"/>
      <c r="C26" s="1"/>
      <c r="D26" s="1"/>
      <c r="E26" s="1"/>
      <c r="F26" s="1"/>
      <c r="G26" s="1"/>
    </row>
    <row r="27" spans="2:7" ht="15" customHeight="1">
      <c r="B27" s="1"/>
      <c r="C27" s="1"/>
      <c r="D27" s="1"/>
      <c r="E27" s="1"/>
      <c r="F27" s="1"/>
      <c r="G27" s="1"/>
    </row>
    <row r="28" spans="2:7" ht="15" customHeight="1">
      <c r="B28" s="1"/>
      <c r="C28" s="1"/>
      <c r="D28" s="1"/>
      <c r="E28" s="1"/>
      <c r="F28" s="1"/>
      <c r="G28" s="1"/>
    </row>
    <row r="29" spans="2:7" ht="15" customHeight="1">
      <c r="B29" s="1"/>
      <c r="C29" s="1"/>
      <c r="D29" s="1"/>
      <c r="E29" s="1"/>
      <c r="F29" s="1"/>
      <c r="G29" s="1"/>
    </row>
    <row r="30" spans="2:7" ht="15" customHeight="1">
      <c r="B30" s="1"/>
      <c r="C30" s="1"/>
      <c r="D30" s="1"/>
      <c r="E30" s="1"/>
      <c r="F30" s="1"/>
      <c r="G30" s="1"/>
    </row>
    <row r="31" spans="2:7" ht="15" customHeight="1">
      <c r="B31" s="1"/>
      <c r="C31" s="1"/>
      <c r="D31" s="1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 topLeftCell="A1">
      <selection activeCell="B14" sqref="B14"/>
    </sheetView>
  </sheetViews>
  <sheetFormatPr defaultColWidth="9.140625" defaultRowHeight="12.75"/>
  <cols>
    <col min="1" max="1" width="37.8515625" style="0" customWidth="1"/>
    <col min="2" max="3" width="15.7109375" style="0" customWidth="1"/>
    <col min="4" max="4" width="30.7109375" style="0" customWidth="1"/>
  </cols>
  <sheetData>
    <row r="1" ht="18" customHeight="1">
      <c r="A1" s="11" t="s">
        <v>301</v>
      </c>
    </row>
    <row r="2" spans="1:4" ht="15" customHeight="1">
      <c r="A2" s="94"/>
      <c r="B2" s="7"/>
      <c r="C2" s="8"/>
      <c r="D2" s="8"/>
    </row>
    <row r="3" spans="1:4" ht="29.25" customHeight="1">
      <c r="A3" s="115"/>
      <c r="B3" s="116" t="s">
        <v>138</v>
      </c>
      <c r="C3" s="117" t="s">
        <v>36</v>
      </c>
      <c r="D3" s="8"/>
    </row>
    <row r="4" spans="1:3" ht="15" customHeight="1">
      <c r="A4" t="s">
        <v>76</v>
      </c>
      <c r="B4" s="1">
        <v>349271</v>
      </c>
      <c r="C4" s="73">
        <f>(B4/$B$15)*100</f>
        <v>25.41085259361363</v>
      </c>
    </row>
    <row r="5" spans="1:3" ht="15" customHeight="1">
      <c r="A5" t="s">
        <v>79</v>
      </c>
      <c r="B5" s="1">
        <v>210575.2</v>
      </c>
      <c r="C5" s="73">
        <f aca="true" t="shared" si="0" ref="C5:C14">(B5/$B$15)*100</f>
        <v>15.32018222832903</v>
      </c>
    </row>
    <row r="6" spans="1:7" ht="15" customHeight="1">
      <c r="A6" t="s">
        <v>266</v>
      </c>
      <c r="B6" s="1">
        <v>189992.2</v>
      </c>
      <c r="C6" s="73">
        <f t="shared" si="0"/>
        <v>13.822687220342827</v>
      </c>
      <c r="D6" s="1"/>
      <c r="E6" s="1"/>
      <c r="F6" s="1"/>
      <c r="G6" s="1"/>
    </row>
    <row r="7" spans="1:7" ht="15" customHeight="1">
      <c r="A7" t="s">
        <v>115</v>
      </c>
      <c r="B7" s="1">
        <v>180480.1</v>
      </c>
      <c r="C7" s="73">
        <f>(B7/$B$15)*100</f>
        <v>13.130644162214002</v>
      </c>
      <c r="D7" s="1"/>
      <c r="E7" s="1"/>
      <c r="F7" s="1"/>
      <c r="G7" s="1"/>
    </row>
    <row r="8" spans="1:7" ht="15" customHeight="1">
      <c r="A8" t="s">
        <v>80</v>
      </c>
      <c r="B8" s="1">
        <v>59790.5</v>
      </c>
      <c r="C8" s="73">
        <f t="shared" si="0"/>
        <v>4.349996369576791</v>
      </c>
      <c r="D8" s="1"/>
      <c r="E8" s="1"/>
      <c r="F8" s="1"/>
      <c r="G8" s="1"/>
    </row>
    <row r="9" spans="1:7" ht="15" customHeight="1">
      <c r="A9" t="s">
        <v>130</v>
      </c>
      <c r="B9" s="1">
        <v>53731</v>
      </c>
      <c r="C9" s="73">
        <f t="shared" si="0"/>
        <v>3.9091436755626834</v>
      </c>
      <c r="D9" s="1"/>
      <c r="E9" s="1"/>
      <c r="F9" s="1"/>
      <c r="G9" s="1"/>
    </row>
    <row r="10" spans="1:7" ht="15" customHeight="1">
      <c r="A10" t="s">
        <v>60</v>
      </c>
      <c r="B10" s="1">
        <v>45399.9</v>
      </c>
      <c r="C10" s="73">
        <f t="shared" si="0"/>
        <v>3.3030230584984137</v>
      </c>
      <c r="D10" s="1"/>
      <c r="E10" s="1"/>
      <c r="F10" s="1"/>
      <c r="G10" s="1"/>
    </row>
    <row r="11" spans="1:7" ht="15" customHeight="1">
      <c r="A11" t="s">
        <v>116</v>
      </c>
      <c r="B11" s="1">
        <v>39986.1</v>
      </c>
      <c r="C11" s="73">
        <f t="shared" si="0"/>
        <v>2.909147604277177</v>
      </c>
      <c r="D11" s="1"/>
      <c r="E11" s="1"/>
      <c r="F11" s="1"/>
      <c r="G11" s="1"/>
    </row>
    <row r="12" spans="1:7" ht="15" customHeight="1">
      <c r="A12" t="s">
        <v>83</v>
      </c>
      <c r="B12" s="1">
        <v>29884.9</v>
      </c>
      <c r="C12" s="73">
        <f>(B12/$B$15)*100</f>
        <v>2.1742451811770347</v>
      </c>
      <c r="D12" s="1"/>
      <c r="E12" s="1"/>
      <c r="F12" s="1"/>
      <c r="G12" s="1"/>
    </row>
    <row r="13" spans="1:7" ht="15" customHeight="1">
      <c r="A13" t="s">
        <v>302</v>
      </c>
      <c r="B13" s="1">
        <v>18063.1</v>
      </c>
      <c r="C13" s="73">
        <f>(B13/$B$15)*100</f>
        <v>1.3141622736605738</v>
      </c>
      <c r="D13" s="1"/>
      <c r="E13" s="1"/>
      <c r="F13" s="1"/>
      <c r="G13" s="1"/>
    </row>
    <row r="14" spans="1:7" ht="15" customHeight="1">
      <c r="A14" s="18" t="s">
        <v>4</v>
      </c>
      <c r="B14" s="58">
        <f>1374495.4-SUM(B4:B13)</f>
        <v>197321.3999999999</v>
      </c>
      <c r="C14" s="77">
        <f t="shared" si="0"/>
        <v>14.355915632747838</v>
      </c>
      <c r="D14" s="1"/>
      <c r="E14" s="1"/>
      <c r="F14" s="1"/>
      <c r="G14" s="1"/>
    </row>
    <row r="15" spans="1:7" ht="15" customHeight="1">
      <c r="A15" s="26" t="s">
        <v>5</v>
      </c>
      <c r="B15" s="60">
        <f>SUM(B4:B14)</f>
        <v>1374495.4</v>
      </c>
      <c r="C15" s="60">
        <f>SUM(C4:C14)</f>
        <v>99.99999999999999</v>
      </c>
      <c r="D15" s="1"/>
      <c r="E15" s="1"/>
      <c r="F15" s="1"/>
      <c r="G15" s="1"/>
    </row>
    <row r="16" spans="2:7" ht="15" customHeight="1">
      <c r="B16" s="1"/>
      <c r="C16" s="1"/>
      <c r="D16" s="15"/>
      <c r="E16" s="46"/>
      <c r="F16" s="1"/>
      <c r="G16" s="1"/>
    </row>
    <row r="17" spans="1:7" ht="12.75">
      <c r="A17" s="83" t="s">
        <v>267</v>
      </c>
      <c r="B17" s="1"/>
      <c r="C17" s="1"/>
      <c r="D17" s="96"/>
      <c r="E17" s="46"/>
      <c r="F17" s="1"/>
      <c r="G17" s="1"/>
    </row>
    <row r="18" spans="1:7" ht="12.75">
      <c r="A18" s="177" t="s">
        <v>164</v>
      </c>
      <c r="B18" s="1"/>
      <c r="C18" s="1"/>
      <c r="D18" s="96"/>
      <c r="E18" s="46"/>
      <c r="F18" s="1"/>
      <c r="G18" s="1"/>
    </row>
    <row r="19" spans="1:7" ht="20.25" customHeight="1">
      <c r="A19" t="s">
        <v>61</v>
      </c>
      <c r="B19" s="1"/>
      <c r="C19" s="1"/>
      <c r="D19" s="96"/>
      <c r="E19" s="1"/>
      <c r="F19" s="1"/>
      <c r="G19" s="1"/>
    </row>
    <row r="20" spans="2:7" ht="15" customHeight="1">
      <c r="B20" s="1"/>
      <c r="C20" s="1"/>
      <c r="D20" s="96"/>
      <c r="E20" s="1"/>
      <c r="F20" s="1"/>
      <c r="G20" s="1"/>
    </row>
    <row r="21" spans="2:7" ht="15" customHeight="1">
      <c r="B21" s="1"/>
      <c r="C21" s="1"/>
      <c r="D21" s="96"/>
      <c r="E21" s="1"/>
      <c r="F21" s="1"/>
      <c r="G21" s="1"/>
    </row>
    <row r="22" spans="2:7" ht="15" customHeight="1">
      <c r="B22" s="1"/>
      <c r="C22" s="1"/>
      <c r="D22" s="96"/>
      <c r="E22" s="1"/>
      <c r="F22" s="1"/>
      <c r="G22" s="1"/>
    </row>
    <row r="23" spans="2:7" ht="15" customHeight="1">
      <c r="B23" s="1"/>
      <c r="C23" s="1"/>
      <c r="D23" s="96"/>
      <c r="E23" s="1"/>
      <c r="F23" s="1"/>
      <c r="G23" s="1"/>
    </row>
    <row r="24" spans="2:7" ht="15" customHeight="1">
      <c r="B24" s="1"/>
      <c r="C24" s="1"/>
      <c r="D24" s="96"/>
      <c r="E24" s="1"/>
      <c r="F24" s="1"/>
      <c r="G24" s="1"/>
    </row>
    <row r="25" spans="2:7" ht="15" customHeight="1">
      <c r="B25" s="1"/>
      <c r="C25" s="1"/>
      <c r="D25" s="96"/>
      <c r="E25" s="1"/>
      <c r="F25" s="1"/>
      <c r="G25" s="1"/>
    </row>
    <row r="26" spans="2:7" ht="15" customHeight="1">
      <c r="B26" s="1"/>
      <c r="C26" s="1"/>
      <c r="D26" s="96"/>
      <c r="E26" s="1"/>
      <c r="F26" s="1"/>
      <c r="G26" s="1"/>
    </row>
    <row r="27" spans="2:7" ht="15" customHeight="1">
      <c r="B27" s="1"/>
      <c r="C27" s="1"/>
      <c r="D27" s="96"/>
      <c r="E27" s="1"/>
      <c r="F27" s="1"/>
      <c r="G27" s="1"/>
    </row>
    <row r="28" spans="2:7" ht="15" customHeight="1">
      <c r="B28" s="1"/>
      <c r="C28" s="1"/>
      <c r="D28" s="96"/>
      <c r="E28" s="1"/>
      <c r="F28" s="1"/>
      <c r="G28" s="1"/>
    </row>
    <row r="29" spans="2:7" ht="15" customHeight="1">
      <c r="B29" s="1"/>
      <c r="C29" s="1"/>
      <c r="D29" s="96"/>
      <c r="E29" s="1"/>
      <c r="F29" s="1"/>
      <c r="G29" s="1"/>
    </row>
    <row r="30" spans="2:7" ht="15" customHeight="1">
      <c r="B30" s="1"/>
      <c r="C30" s="1"/>
      <c r="D30" s="96"/>
      <c r="E30" s="1"/>
      <c r="F30" s="1"/>
      <c r="G30" s="1"/>
    </row>
    <row r="31" spans="2:7" ht="15" customHeight="1">
      <c r="B31" s="1"/>
      <c r="C31" s="1"/>
      <c r="D31" s="96"/>
      <c r="E31" s="1"/>
      <c r="F31" s="1"/>
      <c r="G31" s="1"/>
    </row>
    <row r="32" spans="2:7" ht="15" customHeight="1">
      <c r="B32" s="1"/>
      <c r="C32" s="1"/>
      <c r="D32" s="96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P586"/>
  <sheetViews>
    <sheetView showGridLines="0" workbookViewId="0" topLeftCell="A1">
      <pane ySplit="1635" topLeftCell="BM1" activePane="bottomLeft" state="split"/>
      <selection pane="topLeft" activeCell="G2" sqref="G2"/>
      <selection pane="bottomLeft" activeCell="A67" sqref="A67:G89"/>
    </sheetView>
  </sheetViews>
  <sheetFormatPr defaultColWidth="9.140625" defaultRowHeight="12.75"/>
  <cols>
    <col min="1" max="1" width="28.57421875" style="8" customWidth="1"/>
    <col min="2" max="2" width="7.7109375" style="8" bestFit="1" customWidth="1"/>
    <col min="3" max="3" width="8.57421875" style="0" bestFit="1" customWidth="1"/>
    <col min="4" max="5" width="11.57421875" style="0" bestFit="1" customWidth="1"/>
    <col min="6" max="6" width="8.140625" style="0" customWidth="1"/>
    <col min="7" max="7" width="10.00390625" style="0" customWidth="1"/>
    <col min="8" max="8" width="2.57421875" style="0" customWidth="1"/>
  </cols>
  <sheetData>
    <row r="1" spans="1:14" ht="18" customHeight="1">
      <c r="A1" s="49" t="s">
        <v>292</v>
      </c>
      <c r="B1" s="155"/>
      <c r="H1" s="8"/>
      <c r="I1" s="8"/>
      <c r="J1" s="8"/>
      <c r="K1" s="8"/>
      <c r="L1" s="8"/>
      <c r="M1" s="8"/>
      <c r="N1" s="8"/>
    </row>
    <row r="2" spans="1:14" ht="12.75" customHeight="1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2.75" customHeight="1">
      <c r="A3" s="70" t="s">
        <v>7</v>
      </c>
      <c r="B3" s="71" t="s">
        <v>8</v>
      </c>
      <c r="C3" s="69" t="s">
        <v>8</v>
      </c>
      <c r="D3" s="69" t="s">
        <v>9</v>
      </c>
      <c r="E3" s="69" t="s">
        <v>10</v>
      </c>
      <c r="F3" s="69" t="s">
        <v>11</v>
      </c>
      <c r="G3" s="69" t="s">
        <v>12</v>
      </c>
      <c r="H3" s="89"/>
      <c r="I3" s="8"/>
      <c r="J3" s="8"/>
      <c r="K3" s="8"/>
      <c r="L3" s="8"/>
      <c r="M3" s="8"/>
      <c r="N3" s="8"/>
    </row>
    <row r="4" spans="1:224" ht="12.75" customHeight="1">
      <c r="A4" s="70" t="s">
        <v>13</v>
      </c>
      <c r="B4" s="71" t="s">
        <v>126</v>
      </c>
      <c r="C4" s="71" t="s">
        <v>125</v>
      </c>
      <c r="D4" s="76" t="s">
        <v>238</v>
      </c>
      <c r="E4" s="76" t="s">
        <v>240</v>
      </c>
      <c r="F4" s="71" t="s">
        <v>14</v>
      </c>
      <c r="G4" s="71" t="s">
        <v>15</v>
      </c>
      <c r="H4" s="8"/>
      <c r="I4" s="30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</row>
    <row r="5" spans="1:224" ht="12.75" customHeight="1">
      <c r="A5" s="38" t="s">
        <v>16</v>
      </c>
      <c r="B5" s="39" t="s">
        <v>234</v>
      </c>
      <c r="C5" s="39" t="s">
        <v>236</v>
      </c>
      <c r="D5" s="39" t="s">
        <v>95</v>
      </c>
      <c r="E5" s="39" t="s">
        <v>96</v>
      </c>
      <c r="F5" s="39" t="s">
        <v>95</v>
      </c>
      <c r="G5" s="39" t="s">
        <v>93</v>
      </c>
      <c r="H5" s="30"/>
      <c r="I5" s="30"/>
      <c r="J5" s="1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16" customFormat="1" ht="13.5" customHeight="1">
      <c r="A6" s="53" t="s">
        <v>17</v>
      </c>
      <c r="B6" s="131">
        <v>455</v>
      </c>
      <c r="C6" s="136">
        <v>6543</v>
      </c>
      <c r="D6" s="131">
        <v>495442</v>
      </c>
      <c r="E6" s="131">
        <v>376947</v>
      </c>
      <c r="F6" s="131">
        <v>49680</v>
      </c>
      <c r="G6" s="131">
        <v>1149056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</row>
    <row r="7" spans="1:224" s="16" customFormat="1" ht="13.5" customHeight="1">
      <c r="A7" s="53" t="s">
        <v>62</v>
      </c>
      <c r="B7" s="131">
        <v>203</v>
      </c>
      <c r="C7" s="86">
        <v>6110</v>
      </c>
      <c r="D7" s="131">
        <v>291861</v>
      </c>
      <c r="E7" s="131">
        <v>324719</v>
      </c>
      <c r="F7" s="131">
        <v>30837</v>
      </c>
      <c r="G7" s="131">
        <v>1131823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</row>
    <row r="8" spans="1:224" s="16" customFormat="1" ht="13.5" customHeight="1">
      <c r="A8" s="53" t="s">
        <v>242</v>
      </c>
      <c r="B8" s="131">
        <v>253</v>
      </c>
      <c r="C8" s="136">
        <v>7302</v>
      </c>
      <c r="D8" s="131">
        <v>179027</v>
      </c>
      <c r="E8" s="131">
        <v>249533</v>
      </c>
      <c r="F8" s="131">
        <v>77773</v>
      </c>
      <c r="G8" s="131">
        <v>701602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</row>
    <row r="9" spans="1:7" s="16" customFormat="1" ht="13.5" customHeight="1">
      <c r="A9" s="53" t="s">
        <v>18</v>
      </c>
      <c r="B9" s="131">
        <v>476</v>
      </c>
      <c r="C9" s="136">
        <v>8923</v>
      </c>
      <c r="D9" s="131">
        <v>235095</v>
      </c>
      <c r="E9" s="131">
        <v>269417</v>
      </c>
      <c r="F9" s="131">
        <v>34779</v>
      </c>
      <c r="G9" s="131">
        <v>667421</v>
      </c>
    </row>
    <row r="10" spans="1:14" s="16" customFormat="1" ht="13.5" customHeight="1">
      <c r="A10" s="53" t="s">
        <v>303</v>
      </c>
      <c r="B10" s="131">
        <v>63</v>
      </c>
      <c r="C10" s="131">
        <v>1090</v>
      </c>
      <c r="D10" s="131">
        <v>188283</v>
      </c>
      <c r="E10" s="131">
        <v>111941</v>
      </c>
      <c r="F10" s="132" t="s">
        <v>270</v>
      </c>
      <c r="G10" s="132">
        <v>443288</v>
      </c>
      <c r="H10" s="86"/>
      <c r="I10" s="62"/>
      <c r="J10" s="25"/>
      <c r="K10" s="25"/>
      <c r="L10" s="25"/>
      <c r="M10" s="25"/>
      <c r="N10" s="25"/>
    </row>
    <row r="11" spans="1:14" s="16" customFormat="1" ht="13.5" customHeight="1">
      <c r="A11" s="53" t="s">
        <v>304</v>
      </c>
      <c r="B11" s="131">
        <v>86</v>
      </c>
      <c r="C11" s="136">
        <v>528</v>
      </c>
      <c r="D11" s="131">
        <v>8387</v>
      </c>
      <c r="E11" s="131">
        <v>20772</v>
      </c>
      <c r="F11" s="132">
        <v>2954</v>
      </c>
      <c r="G11" s="131">
        <v>50796</v>
      </c>
      <c r="H11" s="86"/>
      <c r="I11" s="62"/>
      <c r="J11" s="25"/>
      <c r="K11" s="25"/>
      <c r="L11" s="25"/>
      <c r="M11" s="25"/>
      <c r="N11" s="25"/>
    </row>
    <row r="12" spans="1:14" s="16" customFormat="1" ht="13.5" customHeight="1">
      <c r="A12" s="53" t="s">
        <v>19</v>
      </c>
      <c r="B12" s="131">
        <v>1</v>
      </c>
      <c r="C12" s="136">
        <v>175</v>
      </c>
      <c r="D12" s="131">
        <v>34128.5</v>
      </c>
      <c r="E12" s="131">
        <v>45969.5</v>
      </c>
      <c r="F12" s="132">
        <v>1817.1</v>
      </c>
      <c r="G12" s="131">
        <v>50563.3</v>
      </c>
      <c r="H12" s="86"/>
      <c r="I12" s="62"/>
      <c r="J12" s="25"/>
      <c r="K12" s="25"/>
      <c r="L12" s="25"/>
      <c r="M12" s="25"/>
      <c r="N12" s="25"/>
    </row>
    <row r="13" spans="1:9" ht="13.5" customHeight="1">
      <c r="A13" s="53" t="s">
        <v>306</v>
      </c>
      <c r="B13" s="131">
        <v>2</v>
      </c>
      <c r="C13" s="136">
        <v>302</v>
      </c>
      <c r="D13" s="131">
        <v>27038</v>
      </c>
      <c r="E13" s="131">
        <v>22794</v>
      </c>
      <c r="F13" s="132">
        <v>7709</v>
      </c>
      <c r="G13" s="131">
        <v>32013</v>
      </c>
      <c r="H13" s="86"/>
      <c r="I13" s="62"/>
    </row>
    <row r="14" spans="1:14" s="16" customFormat="1" ht="13.5" customHeight="1">
      <c r="A14" s="53" t="s">
        <v>97</v>
      </c>
      <c r="B14" s="134">
        <v>1</v>
      </c>
      <c r="C14" s="136">
        <v>14</v>
      </c>
      <c r="D14" s="131">
        <v>17486</v>
      </c>
      <c r="E14" s="132">
        <v>0</v>
      </c>
      <c r="F14" s="132" t="s">
        <v>270</v>
      </c>
      <c r="G14" s="131">
        <v>25566</v>
      </c>
      <c r="H14" s="86"/>
      <c r="I14" s="62"/>
      <c r="J14" s="25"/>
      <c r="K14" s="25"/>
      <c r="L14" s="25"/>
      <c r="M14" s="25"/>
      <c r="N14" s="25"/>
    </row>
    <row r="15" spans="1:14" s="16" customFormat="1" ht="13.5" customHeight="1">
      <c r="A15" s="53" t="s">
        <v>206</v>
      </c>
      <c r="B15" s="131">
        <v>3</v>
      </c>
      <c r="C15" s="131">
        <v>352</v>
      </c>
      <c r="D15" s="131">
        <v>2862</v>
      </c>
      <c r="E15" s="131">
        <v>3809</v>
      </c>
      <c r="F15" s="132">
        <v>1977</v>
      </c>
      <c r="G15" s="131">
        <v>21480</v>
      </c>
      <c r="H15" s="86"/>
      <c r="I15" s="62"/>
      <c r="J15" s="25"/>
      <c r="K15" s="25"/>
      <c r="L15" s="25"/>
      <c r="M15" s="25"/>
      <c r="N15" s="25"/>
    </row>
    <row r="16" spans="1:14" s="16" customFormat="1" ht="13.5" customHeight="1">
      <c r="A16" s="53" t="s">
        <v>20</v>
      </c>
      <c r="B16" s="135">
        <v>1</v>
      </c>
      <c r="C16" s="135">
        <v>61</v>
      </c>
      <c r="D16" s="135">
        <v>16794</v>
      </c>
      <c r="E16" s="135">
        <v>6978</v>
      </c>
      <c r="F16" s="132" t="s">
        <v>270</v>
      </c>
      <c r="G16" s="135">
        <v>19832</v>
      </c>
      <c r="H16" s="86"/>
      <c r="I16" s="53"/>
      <c r="J16" s="87"/>
      <c r="K16" s="25"/>
      <c r="L16" s="25"/>
      <c r="M16" s="25"/>
      <c r="N16" s="25"/>
    </row>
    <row r="17" spans="1:14" s="16" customFormat="1" ht="13.5" customHeight="1">
      <c r="A17" s="53" t="s">
        <v>211</v>
      </c>
      <c r="B17" s="131">
        <v>3</v>
      </c>
      <c r="C17" s="136">
        <v>263</v>
      </c>
      <c r="D17" s="136">
        <v>9607</v>
      </c>
      <c r="E17" s="131">
        <v>7820</v>
      </c>
      <c r="F17" s="132">
        <v>817</v>
      </c>
      <c r="G17" s="131">
        <v>14117</v>
      </c>
      <c r="H17" s="86"/>
      <c r="I17" s="53"/>
      <c r="J17" s="87"/>
      <c r="K17" s="25"/>
      <c r="L17" s="25"/>
      <c r="M17" s="25"/>
      <c r="N17" s="25"/>
    </row>
    <row r="18" spans="1:14" s="16" customFormat="1" ht="13.5" customHeight="1">
      <c r="A18" s="53" t="s">
        <v>331</v>
      </c>
      <c r="B18" s="132">
        <v>1</v>
      </c>
      <c r="C18" s="137">
        <v>5</v>
      </c>
      <c r="D18" s="132">
        <v>10316</v>
      </c>
      <c r="E18" s="132">
        <v>0</v>
      </c>
      <c r="F18" s="132" t="s">
        <v>270</v>
      </c>
      <c r="G18" s="132">
        <v>10542</v>
      </c>
      <c r="H18" s="86"/>
      <c r="I18" s="62"/>
      <c r="J18" s="25"/>
      <c r="K18" s="25"/>
      <c r="L18" s="25"/>
      <c r="M18" s="25"/>
      <c r="N18" s="25"/>
    </row>
    <row r="19" spans="1:14" s="16" customFormat="1" ht="13.5" customHeight="1">
      <c r="A19" s="53" t="s">
        <v>325</v>
      </c>
      <c r="B19" s="132">
        <v>1</v>
      </c>
      <c r="C19" s="132">
        <v>17</v>
      </c>
      <c r="D19" s="132">
        <v>8382</v>
      </c>
      <c r="E19" s="132">
        <v>7614</v>
      </c>
      <c r="F19" s="132" t="s">
        <v>270</v>
      </c>
      <c r="G19" s="132">
        <v>10264</v>
      </c>
      <c r="H19" s="86"/>
      <c r="I19" s="62"/>
      <c r="J19" s="25"/>
      <c r="K19" s="25"/>
      <c r="L19" s="25"/>
      <c r="M19" s="25"/>
      <c r="N19" s="25"/>
    </row>
    <row r="20" spans="1:14" s="16" customFormat="1" ht="13.5" customHeight="1">
      <c r="A20" s="53" t="s">
        <v>243</v>
      </c>
      <c r="B20" s="131">
        <v>15</v>
      </c>
      <c r="C20" s="136">
        <v>223</v>
      </c>
      <c r="D20" s="131">
        <v>8425</v>
      </c>
      <c r="E20" s="131">
        <v>7225</v>
      </c>
      <c r="F20" s="132">
        <v>1019</v>
      </c>
      <c r="G20" s="131">
        <v>9217</v>
      </c>
      <c r="H20" s="86"/>
      <c r="I20" s="62"/>
      <c r="J20" s="25"/>
      <c r="K20" s="25"/>
      <c r="L20" s="25"/>
      <c r="M20" s="25"/>
      <c r="N20" s="25"/>
    </row>
    <row r="21" spans="1:14" s="16" customFormat="1" ht="13.5" customHeight="1">
      <c r="A21" s="53" t="s">
        <v>245</v>
      </c>
      <c r="B21" s="131">
        <v>13</v>
      </c>
      <c r="C21" s="136">
        <v>190</v>
      </c>
      <c r="D21" s="131">
        <v>6604</v>
      </c>
      <c r="E21" s="131">
        <v>6615</v>
      </c>
      <c r="F21" s="132">
        <v>737</v>
      </c>
      <c r="G21" s="131">
        <v>7985</v>
      </c>
      <c r="H21" s="86"/>
      <c r="I21" s="62"/>
      <c r="J21" s="25"/>
      <c r="K21" s="25"/>
      <c r="L21" s="25"/>
      <c r="M21" s="25"/>
      <c r="N21" s="25"/>
    </row>
    <row r="22" spans="1:14" s="16" customFormat="1" ht="13.5" customHeight="1">
      <c r="A22" s="53" t="s">
        <v>99</v>
      </c>
      <c r="B22" s="131">
        <v>1</v>
      </c>
      <c r="C22" s="136">
        <v>154</v>
      </c>
      <c r="D22" s="136">
        <v>4111</v>
      </c>
      <c r="E22" s="131">
        <v>5930</v>
      </c>
      <c r="F22" s="132">
        <v>628</v>
      </c>
      <c r="G22" s="131">
        <v>6669</v>
      </c>
      <c r="H22" s="86"/>
      <c r="I22" s="62"/>
      <c r="J22" s="25"/>
      <c r="K22" s="25"/>
      <c r="L22" s="25"/>
      <c r="M22" s="25"/>
      <c r="N22" s="25"/>
    </row>
    <row r="23" spans="1:14" s="16" customFormat="1" ht="13.5" customHeight="1">
      <c r="A23" s="53" t="s">
        <v>309</v>
      </c>
      <c r="B23" s="132">
        <v>1</v>
      </c>
      <c r="C23" s="132">
        <v>50</v>
      </c>
      <c r="D23" s="132">
        <v>5844</v>
      </c>
      <c r="E23" s="132">
        <v>3</v>
      </c>
      <c r="F23" s="132" t="s">
        <v>270</v>
      </c>
      <c r="G23" s="132">
        <v>6525</v>
      </c>
      <c r="H23" s="86"/>
      <c r="I23" s="62"/>
      <c r="J23" s="25"/>
      <c r="K23" s="25"/>
      <c r="L23" s="25"/>
      <c r="M23" s="25"/>
      <c r="N23" s="25"/>
    </row>
    <row r="24" spans="1:14" s="16" customFormat="1" ht="13.5" customHeight="1">
      <c r="A24" s="53" t="s">
        <v>21</v>
      </c>
      <c r="B24" s="131">
        <v>1</v>
      </c>
      <c r="C24" s="136">
        <v>159</v>
      </c>
      <c r="D24" s="131">
        <v>4778</v>
      </c>
      <c r="E24" s="131">
        <v>4757</v>
      </c>
      <c r="F24" s="131">
        <v>1041</v>
      </c>
      <c r="G24" s="131">
        <v>6099</v>
      </c>
      <c r="H24" s="86"/>
      <c r="I24" s="62"/>
      <c r="J24" s="25"/>
      <c r="K24" s="25"/>
      <c r="L24" s="25"/>
      <c r="M24" s="25"/>
      <c r="N24" s="25"/>
    </row>
    <row r="25" spans="1:14" s="16" customFormat="1" ht="13.5" customHeight="1">
      <c r="A25" s="53" t="s">
        <v>212</v>
      </c>
      <c r="B25" s="131">
        <v>11</v>
      </c>
      <c r="C25" s="136">
        <v>137</v>
      </c>
      <c r="D25" s="131">
        <v>5220</v>
      </c>
      <c r="E25" s="131">
        <v>4552</v>
      </c>
      <c r="F25" s="132">
        <v>434</v>
      </c>
      <c r="G25" s="131">
        <v>5800</v>
      </c>
      <c r="H25" s="86"/>
      <c r="I25" s="62"/>
      <c r="J25" s="25"/>
      <c r="K25" s="25"/>
      <c r="L25" s="25"/>
      <c r="M25" s="25"/>
      <c r="N25" s="25"/>
    </row>
    <row r="26" spans="1:14" s="16" customFormat="1" ht="13.5" customHeight="1">
      <c r="A26" s="53" t="s">
        <v>294</v>
      </c>
      <c r="B26" s="131">
        <v>1</v>
      </c>
      <c r="C26" s="136">
        <v>114</v>
      </c>
      <c r="D26" s="132">
        <v>2588</v>
      </c>
      <c r="E26" s="132">
        <v>4138</v>
      </c>
      <c r="F26" s="132">
        <v>485</v>
      </c>
      <c r="G26" s="132">
        <v>5270</v>
      </c>
      <c r="H26" s="86"/>
      <c r="I26" s="62"/>
      <c r="J26" s="25"/>
      <c r="K26" s="25"/>
      <c r="L26" s="25"/>
      <c r="M26" s="25"/>
      <c r="N26" s="25"/>
    </row>
    <row r="27" spans="1:14" s="16" customFormat="1" ht="13.5" customHeight="1">
      <c r="A27" s="53" t="s">
        <v>31</v>
      </c>
      <c r="B27" s="131">
        <v>8</v>
      </c>
      <c r="C27" s="136">
        <v>130</v>
      </c>
      <c r="D27" s="131">
        <v>4191</v>
      </c>
      <c r="E27" s="131">
        <v>3921</v>
      </c>
      <c r="F27" s="132">
        <v>1052</v>
      </c>
      <c r="G27" s="131">
        <v>5068</v>
      </c>
      <c r="H27" s="86"/>
      <c r="I27" s="62"/>
      <c r="J27" s="25"/>
      <c r="K27" s="25"/>
      <c r="L27" s="25"/>
      <c r="M27" s="25"/>
      <c r="N27" s="25"/>
    </row>
    <row r="28" spans="1:14" s="16" customFormat="1" ht="13.5" customHeight="1">
      <c r="A28" s="53" t="s">
        <v>66</v>
      </c>
      <c r="B28" s="131">
        <v>6</v>
      </c>
      <c r="C28" s="136">
        <v>105</v>
      </c>
      <c r="D28" s="131">
        <v>3533.5</v>
      </c>
      <c r="E28" s="131">
        <v>3877.9</v>
      </c>
      <c r="F28" s="132">
        <v>806</v>
      </c>
      <c r="G28" s="131">
        <v>4788.2</v>
      </c>
      <c r="H28" s="86"/>
      <c r="I28" s="62"/>
      <c r="J28" s="25"/>
      <c r="K28" s="25"/>
      <c r="L28" s="25"/>
      <c r="M28" s="25"/>
      <c r="N28" s="25"/>
    </row>
    <row r="29" spans="1:14" s="16" customFormat="1" ht="13.5" customHeight="1">
      <c r="A29" s="53" t="s">
        <v>310</v>
      </c>
      <c r="B29" s="132">
        <v>1</v>
      </c>
      <c r="C29" s="136">
        <v>90</v>
      </c>
      <c r="D29" s="131">
        <v>183</v>
      </c>
      <c r="E29" s="131">
        <v>4214</v>
      </c>
      <c r="F29" s="132">
        <v>378</v>
      </c>
      <c r="G29" s="131">
        <v>4671</v>
      </c>
      <c r="H29" s="86"/>
      <c r="I29" s="62"/>
      <c r="J29" s="25"/>
      <c r="K29" s="25"/>
      <c r="L29" s="25"/>
      <c r="M29" s="25"/>
      <c r="N29" s="25"/>
    </row>
    <row r="30" spans="1:14" s="16" customFormat="1" ht="13.5" customHeight="1">
      <c r="A30" s="53" t="s">
        <v>296</v>
      </c>
      <c r="B30" s="131">
        <v>2</v>
      </c>
      <c r="C30" s="136">
        <v>49</v>
      </c>
      <c r="D30" s="137" t="s">
        <v>271</v>
      </c>
      <c r="E30" s="132" t="s">
        <v>271</v>
      </c>
      <c r="F30" s="133" t="s">
        <v>270</v>
      </c>
      <c r="G30" s="132">
        <v>3989</v>
      </c>
      <c r="H30" s="86"/>
      <c r="I30" s="62"/>
      <c r="J30" s="25"/>
      <c r="K30" s="25"/>
      <c r="L30" s="25"/>
      <c r="M30" s="25"/>
      <c r="N30" s="25"/>
    </row>
    <row r="31" spans="1:14" s="16" customFormat="1" ht="13.5" customHeight="1">
      <c r="A31" s="53" t="s">
        <v>246</v>
      </c>
      <c r="B31" s="131">
        <v>3</v>
      </c>
      <c r="C31" s="136">
        <v>98</v>
      </c>
      <c r="D31" s="131">
        <v>2660</v>
      </c>
      <c r="E31" s="131">
        <v>2793</v>
      </c>
      <c r="F31" s="132">
        <v>274</v>
      </c>
      <c r="G31" s="131">
        <v>3277</v>
      </c>
      <c r="H31" s="86"/>
      <c r="I31" s="62"/>
      <c r="J31" s="25"/>
      <c r="K31" s="25"/>
      <c r="L31" s="25"/>
      <c r="M31" s="25"/>
      <c r="N31" s="25"/>
    </row>
    <row r="32" spans="1:14" s="16" customFormat="1" ht="13.5" customHeight="1">
      <c r="A32" s="53" t="s">
        <v>67</v>
      </c>
      <c r="B32" s="131">
        <v>2</v>
      </c>
      <c r="C32" s="136">
        <v>61</v>
      </c>
      <c r="D32" s="131">
        <v>2569.9</v>
      </c>
      <c r="E32" s="131">
        <v>2503.3</v>
      </c>
      <c r="F32" s="132">
        <v>691.7</v>
      </c>
      <c r="G32" s="131">
        <v>3246.3</v>
      </c>
      <c r="H32" s="86"/>
      <c r="I32" s="62"/>
      <c r="J32" s="25"/>
      <c r="K32" s="25"/>
      <c r="L32" s="25"/>
      <c r="M32" s="25"/>
      <c r="N32" s="25"/>
    </row>
    <row r="33" spans="1:14" s="16" customFormat="1" ht="13.5" customHeight="1">
      <c r="A33" s="53" t="s">
        <v>98</v>
      </c>
      <c r="B33" s="131">
        <v>1</v>
      </c>
      <c r="C33" s="136">
        <v>122</v>
      </c>
      <c r="D33" s="137">
        <v>3098</v>
      </c>
      <c r="E33" s="132">
        <v>2512</v>
      </c>
      <c r="F33" s="133">
        <v>339</v>
      </c>
      <c r="G33" s="132">
        <v>3189</v>
      </c>
      <c r="H33" s="86"/>
      <c r="I33" s="62"/>
      <c r="J33" s="25"/>
      <c r="K33" s="25"/>
      <c r="L33" s="25"/>
      <c r="M33" s="25"/>
      <c r="N33" s="25"/>
    </row>
    <row r="34" spans="1:14" s="16" customFormat="1" ht="13.5" customHeight="1">
      <c r="A34" s="53" t="s">
        <v>90</v>
      </c>
      <c r="B34" s="131">
        <v>3</v>
      </c>
      <c r="C34" s="131">
        <v>59</v>
      </c>
      <c r="D34" s="131">
        <v>1946</v>
      </c>
      <c r="E34" s="132">
        <v>2064</v>
      </c>
      <c r="F34" s="132">
        <v>410</v>
      </c>
      <c r="G34" s="131">
        <v>2518</v>
      </c>
      <c r="H34" s="86"/>
      <c r="I34" s="62"/>
      <c r="J34" s="25"/>
      <c r="K34" s="25"/>
      <c r="L34" s="25"/>
      <c r="M34" s="25"/>
      <c r="N34" s="25"/>
    </row>
    <row r="35" spans="1:14" s="16" customFormat="1" ht="13.5" customHeight="1">
      <c r="A35" s="53" t="s">
        <v>247</v>
      </c>
      <c r="B35" s="131">
        <v>7</v>
      </c>
      <c r="C35" s="136">
        <v>67</v>
      </c>
      <c r="D35" s="131">
        <v>1221</v>
      </c>
      <c r="E35" s="131">
        <v>1968</v>
      </c>
      <c r="F35" s="132">
        <v>230</v>
      </c>
      <c r="G35" s="131">
        <v>2223</v>
      </c>
      <c r="H35" s="86"/>
      <c r="I35" s="62"/>
      <c r="J35" s="25"/>
      <c r="K35" s="25"/>
      <c r="L35" s="25"/>
      <c r="M35" s="25"/>
      <c r="N35" s="25"/>
    </row>
    <row r="36" spans="1:14" s="16" customFormat="1" ht="13.5" customHeight="1">
      <c r="A36" s="53" t="s">
        <v>65</v>
      </c>
      <c r="B36" s="132">
        <v>1</v>
      </c>
      <c r="C36" s="132">
        <v>19</v>
      </c>
      <c r="D36" s="132">
        <v>2113</v>
      </c>
      <c r="E36" s="132">
        <v>0</v>
      </c>
      <c r="F36" s="132" t="s">
        <v>270</v>
      </c>
      <c r="G36" s="132">
        <v>2145</v>
      </c>
      <c r="H36" s="86"/>
      <c r="I36" s="62"/>
      <c r="J36" s="25"/>
      <c r="K36" s="25"/>
      <c r="L36" s="25"/>
      <c r="M36" s="25"/>
      <c r="N36" s="25"/>
    </row>
    <row r="37" spans="1:14" s="16" customFormat="1" ht="13.5" customHeight="1">
      <c r="A37" s="53" t="s">
        <v>248</v>
      </c>
      <c r="B37" s="131">
        <v>6</v>
      </c>
      <c r="C37" s="136">
        <v>56</v>
      </c>
      <c r="D37" s="131">
        <v>1779</v>
      </c>
      <c r="E37" s="131">
        <v>1517</v>
      </c>
      <c r="F37" s="132">
        <v>231</v>
      </c>
      <c r="G37" s="131">
        <v>2089</v>
      </c>
      <c r="H37" s="86"/>
      <c r="I37" s="62"/>
      <c r="J37" s="25"/>
      <c r="K37" s="25"/>
      <c r="L37" s="25"/>
      <c r="M37" s="25"/>
      <c r="N37" s="25"/>
    </row>
    <row r="38" spans="1:14" s="16" customFormat="1" ht="13.5" customHeight="1">
      <c r="A38" s="53" t="s">
        <v>22</v>
      </c>
      <c r="B38" s="132">
        <v>1</v>
      </c>
      <c r="C38" s="132">
        <v>24</v>
      </c>
      <c r="D38" s="132">
        <v>65</v>
      </c>
      <c r="E38" s="132">
        <v>1350</v>
      </c>
      <c r="F38" s="132" t="s">
        <v>270</v>
      </c>
      <c r="G38" s="132">
        <v>1897</v>
      </c>
      <c r="H38" s="86"/>
      <c r="I38" s="62"/>
      <c r="J38" s="25"/>
      <c r="K38" s="25"/>
      <c r="L38" s="25"/>
      <c r="M38" s="25"/>
      <c r="N38" s="25"/>
    </row>
    <row r="39" spans="1:14" s="16" customFormat="1" ht="13.5" customHeight="1">
      <c r="A39" s="53" t="s">
        <v>249</v>
      </c>
      <c r="B39" s="131">
        <v>2</v>
      </c>
      <c r="C39" s="136">
        <v>28</v>
      </c>
      <c r="D39" s="136">
        <v>815</v>
      </c>
      <c r="E39" s="131">
        <v>937</v>
      </c>
      <c r="F39" s="132">
        <v>103</v>
      </c>
      <c r="G39" s="131">
        <v>1069</v>
      </c>
      <c r="H39" s="86"/>
      <c r="I39" s="62"/>
      <c r="J39" s="25"/>
      <c r="K39" s="25"/>
      <c r="L39" s="25"/>
      <c r="M39" s="25"/>
      <c r="N39" s="25"/>
    </row>
    <row r="40" spans="1:14" s="16" customFormat="1" ht="13.5" customHeight="1">
      <c r="A40" s="53" t="s">
        <v>214</v>
      </c>
      <c r="B40" s="131">
        <v>5</v>
      </c>
      <c r="C40" s="131">
        <v>46</v>
      </c>
      <c r="D40" s="132">
        <v>401</v>
      </c>
      <c r="E40" s="132">
        <v>408</v>
      </c>
      <c r="F40" s="132">
        <v>220</v>
      </c>
      <c r="G40" s="132">
        <v>995</v>
      </c>
      <c r="H40" s="86"/>
      <c r="I40" s="62"/>
      <c r="J40" s="25"/>
      <c r="K40" s="25"/>
      <c r="L40" s="25"/>
      <c r="M40" s="25"/>
      <c r="N40" s="25"/>
    </row>
    <row r="41" spans="1:14" s="16" customFormat="1" ht="13.5" customHeight="1">
      <c r="A41" s="53" t="s">
        <v>250</v>
      </c>
      <c r="B41" s="131">
        <v>2</v>
      </c>
      <c r="C41" s="131">
        <v>26</v>
      </c>
      <c r="D41" s="131">
        <v>738</v>
      </c>
      <c r="E41" s="131">
        <v>801</v>
      </c>
      <c r="F41" s="132">
        <v>116</v>
      </c>
      <c r="G41" s="131">
        <v>936</v>
      </c>
      <c r="H41" s="86"/>
      <c r="I41" s="62"/>
      <c r="J41" s="25"/>
      <c r="K41" s="25"/>
      <c r="L41" s="25"/>
      <c r="M41" s="25"/>
      <c r="N41" s="25"/>
    </row>
    <row r="42" spans="1:14" s="16" customFormat="1" ht="13.5" customHeight="1">
      <c r="A42" s="53" t="s">
        <v>314</v>
      </c>
      <c r="B42" s="131">
        <v>1</v>
      </c>
      <c r="C42" s="136">
        <v>11</v>
      </c>
      <c r="D42" s="131">
        <v>713</v>
      </c>
      <c r="E42" s="131">
        <v>739</v>
      </c>
      <c r="F42" s="132">
        <v>72</v>
      </c>
      <c r="G42" s="131">
        <v>832</v>
      </c>
      <c r="H42" s="86"/>
      <c r="I42" s="62"/>
      <c r="J42" s="25"/>
      <c r="K42" s="25"/>
      <c r="L42" s="25"/>
      <c r="M42" s="25"/>
      <c r="N42" s="25"/>
    </row>
    <row r="43" spans="1:14" s="16" customFormat="1" ht="13.5" customHeight="1">
      <c r="A43" s="53" t="s">
        <v>100</v>
      </c>
      <c r="B43" s="131">
        <v>1</v>
      </c>
      <c r="C43" s="136">
        <v>25</v>
      </c>
      <c r="D43" s="131">
        <v>0</v>
      </c>
      <c r="E43" s="131">
        <v>0</v>
      </c>
      <c r="F43" s="132" t="s">
        <v>270</v>
      </c>
      <c r="G43" s="131">
        <v>797</v>
      </c>
      <c r="H43" s="86"/>
      <c r="I43" s="62"/>
      <c r="J43" s="25"/>
      <c r="K43" s="25"/>
      <c r="L43" s="25"/>
      <c r="M43" s="25"/>
      <c r="N43" s="25"/>
    </row>
    <row r="44" spans="1:14" s="16" customFormat="1" ht="13.5" customHeight="1">
      <c r="A44" s="53" t="s">
        <v>298</v>
      </c>
      <c r="B44" s="131">
        <v>52</v>
      </c>
      <c r="C44" s="131">
        <v>429</v>
      </c>
      <c r="D44" s="135">
        <v>128</v>
      </c>
      <c r="E44" s="135">
        <v>335</v>
      </c>
      <c r="F44" s="135">
        <v>242</v>
      </c>
      <c r="G44" s="135">
        <v>736</v>
      </c>
      <c r="H44" s="86"/>
      <c r="I44" s="62"/>
      <c r="J44" s="25"/>
      <c r="K44" s="25"/>
      <c r="L44" s="25"/>
      <c r="M44" s="25"/>
      <c r="N44" s="25"/>
    </row>
    <row r="45" spans="1:14" s="16" customFormat="1" ht="13.5" customHeight="1">
      <c r="A45" s="53" t="s">
        <v>143</v>
      </c>
      <c r="B45" s="132">
        <v>1</v>
      </c>
      <c r="C45" s="137">
        <v>15</v>
      </c>
      <c r="D45" s="132">
        <v>0</v>
      </c>
      <c r="E45" s="132">
        <v>369</v>
      </c>
      <c r="F45" s="132" t="s">
        <v>270</v>
      </c>
      <c r="G45" s="132">
        <v>383</v>
      </c>
      <c r="H45" s="86"/>
      <c r="I45" s="62"/>
      <c r="J45" s="25"/>
      <c r="K45" s="25"/>
      <c r="L45" s="25"/>
      <c r="M45" s="25"/>
      <c r="N45" s="25"/>
    </row>
    <row r="46" spans="1:8" s="16" customFormat="1" ht="13.5" customHeight="1">
      <c r="A46" s="53" t="s">
        <v>215</v>
      </c>
      <c r="B46" s="132">
        <v>1</v>
      </c>
      <c r="C46" s="132">
        <v>35</v>
      </c>
      <c r="D46" s="132">
        <v>0</v>
      </c>
      <c r="E46" s="132">
        <v>0</v>
      </c>
      <c r="F46" s="132" t="s">
        <v>270</v>
      </c>
      <c r="G46" s="132">
        <v>136</v>
      </c>
      <c r="H46" s="86"/>
    </row>
    <row r="47" spans="1:8" s="16" customFormat="1" ht="13.5">
      <c r="A47" s="53" t="s">
        <v>313</v>
      </c>
      <c r="B47" s="132">
        <v>1</v>
      </c>
      <c r="C47" s="132">
        <v>24</v>
      </c>
      <c r="D47" s="132">
        <v>0</v>
      </c>
      <c r="E47" s="132">
        <v>0</v>
      </c>
      <c r="F47" s="132" t="s">
        <v>270</v>
      </c>
      <c r="G47" s="132">
        <v>90</v>
      </c>
      <c r="H47" s="86"/>
    </row>
    <row r="48" spans="1:14" s="16" customFormat="1" ht="13.5" customHeight="1">
      <c r="A48" s="53" t="s">
        <v>24</v>
      </c>
      <c r="B48" s="131">
        <v>1</v>
      </c>
      <c r="C48" s="136">
        <v>23</v>
      </c>
      <c r="D48" s="132" t="s">
        <v>271</v>
      </c>
      <c r="E48" s="132" t="s">
        <v>271</v>
      </c>
      <c r="F48" s="132" t="s">
        <v>270</v>
      </c>
      <c r="G48" s="131">
        <v>61</v>
      </c>
      <c r="H48" s="86"/>
      <c r="I48" s="62"/>
      <c r="J48" s="25"/>
      <c r="K48" s="25"/>
      <c r="L48" s="25"/>
      <c r="M48" s="25"/>
      <c r="N48" s="25"/>
    </row>
    <row r="49" spans="1:14" s="16" customFormat="1" ht="12.75">
      <c r="A49" s="53" t="s">
        <v>216</v>
      </c>
      <c r="B49" s="132">
        <v>1</v>
      </c>
      <c r="C49" s="132">
        <v>0</v>
      </c>
      <c r="D49" s="132">
        <v>0</v>
      </c>
      <c r="E49" s="132">
        <v>0</v>
      </c>
      <c r="F49" s="132" t="s">
        <v>270</v>
      </c>
      <c r="G49" s="132">
        <v>5</v>
      </c>
      <c r="H49" s="88"/>
      <c r="I49" s="62"/>
      <c r="J49" s="25"/>
      <c r="K49" s="25"/>
      <c r="L49" s="25"/>
      <c r="M49" s="25"/>
      <c r="N49" s="25"/>
    </row>
    <row r="50" spans="1:14" s="16" customFormat="1" ht="13.5" customHeight="1">
      <c r="A50" s="53" t="s">
        <v>295</v>
      </c>
      <c r="B50" s="135">
        <v>2</v>
      </c>
      <c r="C50" s="135">
        <v>5</v>
      </c>
      <c r="D50" s="135">
        <v>600</v>
      </c>
      <c r="E50" s="135">
        <v>0</v>
      </c>
      <c r="F50" s="132" t="s">
        <v>270</v>
      </c>
      <c r="G50" s="132" t="s">
        <v>271</v>
      </c>
      <c r="H50" s="86"/>
      <c r="I50" s="62"/>
      <c r="J50" s="25"/>
      <c r="K50" s="25"/>
      <c r="L50" s="25"/>
      <c r="M50" s="25"/>
      <c r="N50" s="25"/>
    </row>
    <row r="51" spans="1:14" s="16" customFormat="1" ht="13.5" customHeight="1">
      <c r="A51" s="53" t="s">
        <v>217</v>
      </c>
      <c r="B51" s="135">
        <v>1</v>
      </c>
      <c r="C51" s="135">
        <v>24</v>
      </c>
      <c r="D51" s="135">
        <v>0</v>
      </c>
      <c r="E51" s="135">
        <v>0</v>
      </c>
      <c r="F51" s="132" t="s">
        <v>270</v>
      </c>
      <c r="G51" s="132" t="s">
        <v>271</v>
      </c>
      <c r="H51" s="86"/>
      <c r="I51" s="53"/>
      <c r="J51" s="25"/>
      <c r="K51" s="25"/>
      <c r="L51" s="25"/>
      <c r="M51" s="25"/>
      <c r="N51" s="25"/>
    </row>
    <row r="52" spans="1:14" s="16" customFormat="1" ht="13.5" customHeight="1">
      <c r="A52" s="53" t="s">
        <v>23</v>
      </c>
      <c r="B52" s="135">
        <v>1</v>
      </c>
      <c r="C52" s="135">
        <v>15</v>
      </c>
      <c r="D52" s="132" t="s">
        <v>271</v>
      </c>
      <c r="E52" s="132" t="s">
        <v>271</v>
      </c>
      <c r="F52" s="132" t="s">
        <v>270</v>
      </c>
      <c r="G52" s="132" t="s">
        <v>271</v>
      </c>
      <c r="H52" s="86"/>
      <c r="I52" s="62"/>
      <c r="J52" s="25"/>
      <c r="K52" s="25"/>
      <c r="L52" s="25"/>
      <c r="M52" s="25"/>
      <c r="N52" s="25"/>
    </row>
    <row r="53" spans="1:224" s="16" customFormat="1" ht="13.5" customHeight="1">
      <c r="A53" s="53" t="s">
        <v>334</v>
      </c>
      <c r="B53" s="132" t="s">
        <v>271</v>
      </c>
      <c r="C53" s="137" t="s">
        <v>271</v>
      </c>
      <c r="D53" s="132" t="s">
        <v>271</v>
      </c>
      <c r="E53" s="132" t="s">
        <v>271</v>
      </c>
      <c r="F53" s="132" t="s">
        <v>271</v>
      </c>
      <c r="G53" s="132" t="s">
        <v>271</v>
      </c>
      <c r="H53" s="86"/>
      <c r="I53" s="62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</row>
    <row r="54" spans="1:224" s="16" customFormat="1" ht="13.5" customHeight="1">
      <c r="A54" s="53" t="s">
        <v>213</v>
      </c>
      <c r="B54" s="132" t="s">
        <v>271</v>
      </c>
      <c r="C54" s="132" t="s">
        <v>271</v>
      </c>
      <c r="D54" s="132" t="s">
        <v>271</v>
      </c>
      <c r="E54" s="132" t="s">
        <v>271</v>
      </c>
      <c r="F54" s="132" t="s">
        <v>271</v>
      </c>
      <c r="G54" s="132" t="s">
        <v>271</v>
      </c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</row>
    <row r="55" spans="1:224" s="16" customFormat="1" ht="13.5" customHeight="1">
      <c r="A55" s="53" t="s">
        <v>161</v>
      </c>
      <c r="B55" s="132" t="s">
        <v>271</v>
      </c>
      <c r="C55" s="132" t="s">
        <v>271</v>
      </c>
      <c r="D55" s="132" t="s">
        <v>271</v>
      </c>
      <c r="E55" s="132" t="s">
        <v>271</v>
      </c>
      <c r="F55" s="132" t="s">
        <v>271</v>
      </c>
      <c r="G55" s="132" t="s">
        <v>271</v>
      </c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</row>
    <row r="56" spans="1:224" s="16" customFormat="1" ht="13.5" customHeight="1">
      <c r="A56" s="53" t="s">
        <v>335</v>
      </c>
      <c r="B56" s="132" t="s">
        <v>271</v>
      </c>
      <c r="C56" s="203" t="s">
        <v>271</v>
      </c>
      <c r="D56" s="132" t="s">
        <v>271</v>
      </c>
      <c r="E56" s="132" t="s">
        <v>271</v>
      </c>
      <c r="F56" s="132" t="s">
        <v>270</v>
      </c>
      <c r="G56" s="132" t="s">
        <v>271</v>
      </c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</row>
    <row r="57" spans="1:224" s="18" customFormat="1" ht="13.5" customHeight="1">
      <c r="A57" s="53" t="s">
        <v>337</v>
      </c>
      <c r="B57" s="132" t="s">
        <v>271</v>
      </c>
      <c r="C57" s="137" t="s">
        <v>271</v>
      </c>
      <c r="D57" s="132" t="s">
        <v>271</v>
      </c>
      <c r="E57" s="132" t="s">
        <v>271</v>
      </c>
      <c r="F57" s="132" t="s">
        <v>270</v>
      </c>
      <c r="G57" s="132" t="s">
        <v>271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</row>
    <row r="58" spans="1:224" ht="13.5" customHeight="1">
      <c r="A58" s="53" t="s">
        <v>341</v>
      </c>
      <c r="B58" s="132" t="s">
        <v>271</v>
      </c>
      <c r="C58" s="137" t="s">
        <v>271</v>
      </c>
      <c r="D58" s="137" t="s">
        <v>271</v>
      </c>
      <c r="E58" s="132" t="s">
        <v>271</v>
      </c>
      <c r="F58" s="133" t="s">
        <v>270</v>
      </c>
      <c r="G58" s="132" t="s">
        <v>271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</row>
    <row r="59" spans="1:14" s="16" customFormat="1" ht="13.5" customHeight="1">
      <c r="A59" s="154" t="s">
        <v>5</v>
      </c>
      <c r="B59" s="153">
        <f aca="true" t="shared" si="0" ref="B59:G59">SUM(B6:B58)</f>
        <v>1705</v>
      </c>
      <c r="C59" s="153">
        <f t="shared" si="0"/>
        <v>34298</v>
      </c>
      <c r="D59" s="153">
        <f t="shared" si="0"/>
        <v>1589032.9</v>
      </c>
      <c r="E59" s="153">
        <f t="shared" si="0"/>
        <v>1511842.7</v>
      </c>
      <c r="F59" s="153">
        <f t="shared" si="0"/>
        <v>217851.80000000002</v>
      </c>
      <c r="G59" s="153">
        <f t="shared" si="0"/>
        <v>4421068.8</v>
      </c>
      <c r="H59" s="45"/>
      <c r="I59" s="62"/>
      <c r="J59" s="25"/>
      <c r="K59" s="25"/>
      <c r="L59" s="25"/>
      <c r="M59" s="25"/>
      <c r="N59" s="25"/>
    </row>
    <row r="60" spans="1:14" ht="15" customHeight="1">
      <c r="A60" s="41" t="s">
        <v>158</v>
      </c>
      <c r="B60" s="63"/>
      <c r="C60" s="63"/>
      <c r="D60" s="63"/>
      <c r="E60" s="63"/>
      <c r="F60" s="63"/>
      <c r="G60" s="63"/>
      <c r="H60" s="45"/>
      <c r="I60" s="30"/>
      <c r="J60" s="8"/>
      <c r="K60" s="8"/>
      <c r="L60" s="8"/>
      <c r="M60" s="8"/>
      <c r="N60" s="8"/>
    </row>
    <row r="61" spans="1:14" ht="20.25" customHeight="1">
      <c r="A61" s="81" t="s">
        <v>223</v>
      </c>
      <c r="B61" s="82"/>
      <c r="C61" s="82"/>
      <c r="D61" s="82"/>
      <c r="E61" s="82"/>
      <c r="F61" s="82"/>
      <c r="G61" s="82"/>
      <c r="H61" s="45"/>
      <c r="I61" s="30"/>
      <c r="J61" s="8"/>
      <c r="K61" s="8"/>
      <c r="L61" s="8"/>
      <c r="M61" s="8"/>
      <c r="N61" s="8"/>
    </row>
    <row r="62" spans="1:14" ht="12.75" customHeight="1">
      <c r="A62" s="81" t="s">
        <v>224</v>
      </c>
      <c r="B62" s="82"/>
      <c r="C62" s="82"/>
      <c r="D62" s="82"/>
      <c r="E62" s="82"/>
      <c r="F62" s="82"/>
      <c r="G62" s="82"/>
      <c r="H62" s="45"/>
      <c r="I62" s="30"/>
      <c r="J62" s="8"/>
      <c r="K62" s="8"/>
      <c r="L62" s="8"/>
      <c r="M62" s="8"/>
      <c r="N62" s="8"/>
    </row>
    <row r="63" spans="1:14" ht="12.75" customHeight="1">
      <c r="A63" s="81" t="s">
        <v>225</v>
      </c>
      <c r="B63" s="82"/>
      <c r="C63" s="82"/>
      <c r="D63" s="82"/>
      <c r="E63" s="82"/>
      <c r="F63" s="82"/>
      <c r="G63" s="82"/>
      <c r="H63" s="45"/>
      <c r="I63" s="30"/>
      <c r="J63" s="8"/>
      <c r="K63" s="8"/>
      <c r="L63" s="8"/>
      <c r="M63" s="8"/>
      <c r="N63" s="8"/>
    </row>
    <row r="64" spans="1:14" ht="12.75" customHeight="1">
      <c r="A64" s="81" t="s">
        <v>233</v>
      </c>
      <c r="B64" s="82"/>
      <c r="C64" s="82"/>
      <c r="D64" s="82"/>
      <c r="E64" s="82"/>
      <c r="F64" s="82"/>
      <c r="G64" s="82"/>
      <c r="H64" s="45"/>
      <c r="I64" s="30"/>
      <c r="J64" s="8"/>
      <c r="K64" s="8"/>
      <c r="L64" s="8"/>
      <c r="M64" s="8"/>
      <c r="N64" s="8"/>
    </row>
    <row r="65" spans="1:14" ht="12.75" customHeight="1">
      <c r="A65" s="81" t="s">
        <v>226</v>
      </c>
      <c r="B65" s="82"/>
      <c r="C65" s="82"/>
      <c r="D65" s="82"/>
      <c r="E65" s="82"/>
      <c r="F65" s="82"/>
      <c r="G65" s="82"/>
      <c r="H65" s="45"/>
      <c r="I65" s="30"/>
      <c r="J65" s="8"/>
      <c r="K65" s="8"/>
      <c r="L65" s="8"/>
      <c r="M65" s="8"/>
      <c r="N65" s="8"/>
    </row>
    <row r="66" spans="2:14" ht="12.75" customHeight="1">
      <c r="B66" s="81"/>
      <c r="C66" s="64"/>
      <c r="D66" s="64"/>
      <c r="E66" s="64"/>
      <c r="F66" s="64"/>
      <c r="G66" s="64"/>
      <c r="H66" s="44"/>
      <c r="I66" s="30"/>
      <c r="J66" s="8"/>
      <c r="K66" s="8"/>
      <c r="L66" s="8"/>
      <c r="M66" s="8"/>
      <c r="N66" s="8"/>
    </row>
    <row r="67" spans="1:14" ht="12.75" customHeight="1">
      <c r="A67" s="24" t="s">
        <v>141</v>
      </c>
      <c r="H67" s="44"/>
      <c r="I67" s="8"/>
      <c r="J67" s="8"/>
      <c r="K67" s="8"/>
      <c r="L67" s="8"/>
      <c r="M67" s="8"/>
      <c r="N67" s="8"/>
    </row>
    <row r="68" spans="1:14" ht="12.75" customHeight="1">
      <c r="A68" s="41" t="s">
        <v>235</v>
      </c>
      <c r="B68" s="31"/>
      <c r="C68" s="3"/>
      <c r="D68" s="3"/>
      <c r="H68" s="8"/>
      <c r="I68" s="8"/>
      <c r="J68" s="8"/>
      <c r="K68" s="8"/>
      <c r="L68" s="8"/>
      <c r="M68" s="8"/>
      <c r="N68" s="8"/>
    </row>
    <row r="69" spans="1:14" ht="9.75" customHeight="1">
      <c r="A69" s="44" t="s">
        <v>157</v>
      </c>
      <c r="B69" s="31"/>
      <c r="C69" s="3"/>
      <c r="D69" s="3"/>
      <c r="H69" s="8"/>
      <c r="I69" s="8"/>
      <c r="J69" s="8"/>
      <c r="K69" s="8"/>
      <c r="L69" s="8"/>
      <c r="M69" s="8"/>
      <c r="N69" s="8"/>
    </row>
    <row r="70" spans="1:14" ht="12.75" customHeight="1">
      <c r="A70" s="41" t="s">
        <v>237</v>
      </c>
      <c r="B70" s="31"/>
      <c r="C70" s="3"/>
      <c r="D70" s="3"/>
      <c r="H70" s="8"/>
      <c r="I70" s="8"/>
      <c r="J70" s="8"/>
      <c r="K70" s="8"/>
      <c r="L70" s="8"/>
      <c r="M70" s="8"/>
      <c r="N70" s="8"/>
    </row>
    <row r="71" spans="1:14" ht="12.75" customHeight="1">
      <c r="A71" s="41" t="s">
        <v>239</v>
      </c>
      <c r="B71" s="31"/>
      <c r="C71" s="3"/>
      <c r="D71" s="3"/>
      <c r="E71" s="3"/>
      <c r="H71" s="8"/>
      <c r="I71" s="8"/>
      <c r="J71" s="8"/>
      <c r="K71" s="8"/>
      <c r="L71" s="8"/>
      <c r="M71" s="8"/>
      <c r="N71" s="8"/>
    </row>
    <row r="72" spans="1:14" ht="12.75" customHeight="1">
      <c r="A72" s="41" t="s">
        <v>241</v>
      </c>
      <c r="B72" s="44"/>
      <c r="C72" s="51"/>
      <c r="D72" s="51"/>
      <c r="E72" s="51"/>
      <c r="F72" s="51"/>
      <c r="H72" s="8"/>
      <c r="I72" s="8"/>
      <c r="J72" s="8"/>
      <c r="K72" s="8"/>
      <c r="L72" s="8"/>
      <c r="M72" s="8"/>
      <c r="N72" s="8"/>
    </row>
    <row r="73" spans="1:14" s="93" customFormat="1" ht="12" customHeight="1">
      <c r="A73" s="122" t="s">
        <v>320</v>
      </c>
      <c r="B73" s="189"/>
      <c r="C73" s="190"/>
      <c r="D73" s="190"/>
      <c r="E73" s="190"/>
      <c r="F73" s="191"/>
      <c r="H73" s="61"/>
      <c r="I73" s="61"/>
      <c r="J73" s="61"/>
      <c r="K73" s="61"/>
      <c r="L73" s="61"/>
      <c r="M73" s="61"/>
      <c r="N73" s="61"/>
    </row>
    <row r="74" spans="1:14" s="93" customFormat="1" ht="9.75" customHeight="1">
      <c r="A74" s="192" t="s">
        <v>321</v>
      </c>
      <c r="B74" s="189"/>
      <c r="C74" s="190"/>
      <c r="D74" s="190"/>
      <c r="E74" s="190"/>
      <c r="F74" s="191"/>
      <c r="H74" s="61"/>
      <c r="I74" s="61"/>
      <c r="J74" s="61"/>
      <c r="K74" s="61"/>
      <c r="L74" s="61"/>
      <c r="M74" s="61"/>
      <c r="N74" s="61"/>
    </row>
    <row r="75" spans="1:14" ht="12.75">
      <c r="A75" s="41" t="s">
        <v>332</v>
      </c>
      <c r="B75" s="156"/>
      <c r="C75" s="121"/>
      <c r="D75" s="121"/>
      <c r="E75" s="121"/>
      <c r="F75" s="51"/>
      <c r="H75" s="8"/>
      <c r="I75" s="8"/>
      <c r="J75" s="8"/>
      <c r="K75" s="8"/>
      <c r="L75" s="8"/>
      <c r="M75" s="8"/>
      <c r="N75" s="8"/>
    </row>
    <row r="76" spans="1:14" ht="12.75">
      <c r="A76" s="44" t="s">
        <v>333</v>
      </c>
      <c r="B76" s="156"/>
      <c r="C76" s="121"/>
      <c r="D76" s="121"/>
      <c r="E76" s="121"/>
      <c r="F76" s="51"/>
      <c r="H76" s="8"/>
      <c r="I76" s="8"/>
      <c r="J76" s="8"/>
      <c r="K76" s="8"/>
      <c r="L76" s="8"/>
      <c r="M76" s="8"/>
      <c r="N76" s="8"/>
    </row>
    <row r="77" spans="1:14" ht="12.75">
      <c r="A77" s="41" t="s">
        <v>305</v>
      </c>
      <c r="B77" s="156"/>
      <c r="C77" s="121"/>
      <c r="D77" s="121"/>
      <c r="E77" s="121"/>
      <c r="F77" s="51"/>
      <c r="H77" s="8"/>
      <c r="I77" s="8"/>
      <c r="J77" s="8"/>
      <c r="K77" s="8"/>
      <c r="L77" s="8"/>
      <c r="M77" s="8"/>
      <c r="N77" s="8"/>
    </row>
    <row r="78" spans="1:14" ht="12.75">
      <c r="A78" s="41" t="s">
        <v>307</v>
      </c>
      <c r="B78" s="156"/>
      <c r="C78" s="121"/>
      <c r="D78" s="121"/>
      <c r="E78" s="121"/>
      <c r="F78" s="51"/>
      <c r="H78" s="8"/>
      <c r="I78" s="8"/>
      <c r="J78" s="8"/>
      <c r="K78" s="8"/>
      <c r="L78" s="8"/>
      <c r="M78" s="8"/>
      <c r="N78" s="8"/>
    </row>
    <row r="79" spans="1:14" ht="12.75">
      <c r="A79" s="41" t="s">
        <v>244</v>
      </c>
      <c r="B79" s="156"/>
      <c r="C79" s="121"/>
      <c r="D79" s="121"/>
      <c r="E79" s="121"/>
      <c r="F79" s="51"/>
      <c r="I79" s="8"/>
      <c r="J79" s="8"/>
      <c r="K79" s="8"/>
      <c r="L79" s="8"/>
      <c r="M79" s="8"/>
      <c r="N79" s="8"/>
    </row>
    <row r="80" spans="1:14" ht="12.75">
      <c r="A80" s="122" t="s">
        <v>308</v>
      </c>
      <c r="B80" s="156"/>
      <c r="C80" s="121"/>
      <c r="D80" s="121"/>
      <c r="E80" s="121"/>
      <c r="F80" s="51"/>
      <c r="I80" s="8"/>
      <c r="J80" s="8"/>
      <c r="K80" s="8"/>
      <c r="L80" s="8"/>
      <c r="M80" s="8"/>
      <c r="N80" s="8"/>
    </row>
    <row r="81" spans="1:14" ht="12.75">
      <c r="A81" s="41" t="s">
        <v>311</v>
      </c>
      <c r="B81" s="156"/>
      <c r="C81" s="121"/>
      <c r="D81" s="121"/>
      <c r="E81" s="121"/>
      <c r="F81" s="51"/>
      <c r="I81" s="8"/>
      <c r="J81" s="8"/>
      <c r="K81" s="8"/>
      <c r="L81" s="8"/>
      <c r="M81" s="8"/>
      <c r="N81" s="8"/>
    </row>
    <row r="82" spans="1:14" ht="12.75" customHeight="1">
      <c r="A82" s="41" t="s">
        <v>315</v>
      </c>
      <c r="B82" s="123"/>
      <c r="C82" s="123"/>
      <c r="D82" s="123"/>
      <c r="E82" s="123"/>
      <c r="F82" s="124"/>
      <c r="G82" s="123"/>
      <c r="H82" s="8"/>
      <c r="I82" s="8"/>
      <c r="J82" s="8"/>
      <c r="K82" s="8"/>
      <c r="L82" s="8"/>
      <c r="M82" s="8"/>
      <c r="N82" s="8"/>
    </row>
    <row r="83" spans="1:14" s="93" customFormat="1" ht="12.75" customHeight="1">
      <c r="A83" s="188" t="s">
        <v>312</v>
      </c>
      <c r="B83" s="192"/>
      <c r="C83" s="191"/>
      <c r="D83" s="191"/>
      <c r="E83" s="191"/>
      <c r="F83" s="191"/>
      <c r="H83" s="61"/>
      <c r="I83" s="61"/>
      <c r="J83" s="61"/>
      <c r="K83" s="61"/>
      <c r="L83" s="61"/>
      <c r="M83" s="61"/>
      <c r="N83" s="61"/>
    </row>
    <row r="84" spans="1:14" ht="12.75" customHeight="1">
      <c r="A84" s="41" t="s">
        <v>336</v>
      </c>
      <c r="B84" s="24"/>
      <c r="C84" s="10"/>
      <c r="D84" s="10"/>
      <c r="E84" s="10"/>
      <c r="H84" s="8"/>
      <c r="I84" s="8"/>
      <c r="J84" s="8"/>
      <c r="K84" s="8"/>
      <c r="L84" s="8"/>
      <c r="M84" s="8"/>
      <c r="N84" s="8"/>
    </row>
    <row r="85" spans="1:14" ht="12.75" customHeight="1">
      <c r="A85" s="41" t="s">
        <v>339</v>
      </c>
      <c r="H85" s="8"/>
      <c r="I85" s="8"/>
      <c r="J85" s="8"/>
      <c r="K85" s="8"/>
      <c r="L85" s="8"/>
      <c r="M85" s="8"/>
      <c r="N85" s="8"/>
    </row>
    <row r="86" spans="1:14" ht="12.75" customHeight="1">
      <c r="A86" s="41" t="s">
        <v>338</v>
      </c>
      <c r="H86" s="8"/>
      <c r="I86" s="8"/>
      <c r="J86" s="8"/>
      <c r="K86" s="8"/>
      <c r="L86" s="8"/>
      <c r="M86" s="8"/>
      <c r="N86" s="8"/>
    </row>
    <row r="87" spans="1:14" ht="12.75" customHeight="1">
      <c r="A87" s="188" t="s">
        <v>340</v>
      </c>
      <c r="H87" s="8"/>
      <c r="I87" s="8"/>
      <c r="J87" s="8"/>
      <c r="K87" s="8"/>
      <c r="L87" s="8"/>
      <c r="M87" s="8"/>
      <c r="N87" s="8"/>
    </row>
    <row r="88" spans="1:6" ht="17.25" customHeight="1">
      <c r="A88" s="53" t="s">
        <v>78</v>
      </c>
      <c r="B88" s="44"/>
      <c r="C88" s="51"/>
      <c r="D88" s="51"/>
      <c r="E88" s="51"/>
      <c r="F88" s="51"/>
    </row>
    <row r="89" spans="1:6" ht="12.75">
      <c r="A89" s="53" t="s">
        <v>106</v>
      </c>
      <c r="B89" s="44"/>
      <c r="C89" s="51"/>
      <c r="D89" s="51"/>
      <c r="E89" s="51"/>
      <c r="F89" s="51"/>
    </row>
    <row r="90" spans="1:14" ht="16.5" customHeight="1">
      <c r="A90" s="31"/>
      <c r="B90" s="24"/>
      <c r="C90" s="10"/>
      <c r="D90" s="10"/>
      <c r="E90" s="10"/>
      <c r="H90" s="8"/>
      <c r="I90" s="8"/>
      <c r="J90" s="8"/>
      <c r="K90" s="8"/>
      <c r="L90" s="8"/>
      <c r="M90" s="8"/>
      <c r="N90" s="8"/>
    </row>
    <row r="91" spans="1:14" ht="15" customHeight="1">
      <c r="A91" s="145"/>
      <c r="H91" s="8"/>
      <c r="I91" s="8"/>
      <c r="J91" s="8"/>
      <c r="K91" s="8"/>
      <c r="L91" s="8"/>
      <c r="M91" s="8"/>
      <c r="N91" s="8"/>
    </row>
    <row r="92" spans="1:14" ht="15" customHeight="1">
      <c r="A92" s="201"/>
      <c r="H92" s="8"/>
      <c r="I92" s="8"/>
      <c r="J92" s="8"/>
      <c r="K92" s="8"/>
      <c r="L92" s="8"/>
      <c r="M92" s="8"/>
      <c r="N92" s="8"/>
    </row>
    <row r="93" spans="1:14" ht="12.75">
      <c r="A93" s="201"/>
      <c r="H93" s="8"/>
      <c r="I93" s="8"/>
      <c r="J93" s="8"/>
      <c r="K93" s="8"/>
      <c r="L93" s="8"/>
      <c r="M93" s="8"/>
      <c r="N93" s="8"/>
    </row>
    <row r="94" spans="1:14" ht="12.75">
      <c r="A94" s="201"/>
      <c r="H94" s="8"/>
      <c r="I94" s="8"/>
      <c r="J94" s="8"/>
      <c r="K94" s="8"/>
      <c r="L94" s="8"/>
      <c r="M94" s="8"/>
      <c r="N94" s="8"/>
    </row>
    <row r="95" spans="1:14" ht="12.75">
      <c r="A95" s="145"/>
      <c r="H95" s="8"/>
      <c r="I95" s="8"/>
      <c r="J95" s="8"/>
      <c r="K95" s="8"/>
      <c r="L95" s="8"/>
      <c r="M95" s="8"/>
      <c r="N95" s="8"/>
    </row>
    <row r="96" spans="1:14" ht="12.75">
      <c r="A96" s="200"/>
      <c r="H96" s="8"/>
      <c r="I96" s="8"/>
      <c r="J96" s="8"/>
      <c r="K96" s="8"/>
      <c r="L96" s="8"/>
      <c r="M96" s="8"/>
      <c r="N96" s="8"/>
    </row>
    <row r="97" spans="8:14" ht="12.75">
      <c r="H97" s="8"/>
      <c r="I97" s="8"/>
      <c r="J97" s="8"/>
      <c r="K97" s="8"/>
      <c r="L97" s="8"/>
      <c r="M97" s="8"/>
      <c r="N97" s="8"/>
    </row>
    <row r="98" spans="8:14" ht="12.75">
      <c r="H98" s="8"/>
      <c r="I98" s="8"/>
      <c r="J98" s="8"/>
      <c r="K98" s="8"/>
      <c r="L98" s="8"/>
      <c r="M98" s="8"/>
      <c r="N98" s="8"/>
    </row>
    <row r="99" spans="8:14" ht="12.75">
      <c r="H99" s="8"/>
      <c r="I99" s="8"/>
      <c r="J99" s="8"/>
      <c r="K99" s="8"/>
      <c r="L99" s="8"/>
      <c r="M99" s="8"/>
      <c r="N99" s="8"/>
    </row>
    <row r="100" spans="8:14" ht="12.75">
      <c r="H100" s="8"/>
      <c r="I100" s="8"/>
      <c r="J100" s="8"/>
      <c r="K100" s="8"/>
      <c r="L100" s="8"/>
      <c r="M100" s="8"/>
      <c r="N100" s="8"/>
    </row>
    <row r="101" spans="8:14" ht="12.75">
      <c r="H101" s="8"/>
      <c r="I101" s="8"/>
      <c r="J101" s="8"/>
      <c r="K101" s="8"/>
      <c r="L101" s="8"/>
      <c r="M101" s="8"/>
      <c r="N101" s="8"/>
    </row>
    <row r="102" spans="8:14" ht="12.75">
      <c r="H102" s="8"/>
      <c r="I102" s="8"/>
      <c r="J102" s="8"/>
      <c r="K102" s="8"/>
      <c r="L102" s="8"/>
      <c r="M102" s="8"/>
      <c r="N102" s="8"/>
    </row>
    <row r="103" spans="8:14" ht="12.75">
      <c r="H103" s="8"/>
      <c r="I103" s="8"/>
      <c r="J103" s="8"/>
      <c r="K103" s="8"/>
      <c r="L103" s="8"/>
      <c r="M103" s="8"/>
      <c r="N103" s="8"/>
    </row>
    <row r="104" spans="8:14" ht="12.75">
      <c r="H104" s="8"/>
      <c r="I104" s="8"/>
      <c r="J104" s="8"/>
      <c r="K104" s="8"/>
      <c r="L104" s="8"/>
      <c r="M104" s="8"/>
      <c r="N104" s="8"/>
    </row>
    <row r="105" spans="8:14" ht="12.75">
      <c r="H105" s="8"/>
      <c r="I105" s="8"/>
      <c r="J105" s="8"/>
      <c r="K105" s="8"/>
      <c r="L105" s="8"/>
      <c r="M105" s="8"/>
      <c r="N105" s="8"/>
    </row>
    <row r="106" spans="8:14" ht="12.75">
      <c r="H106" s="8"/>
      <c r="I106" s="8"/>
      <c r="J106" s="8"/>
      <c r="K106" s="8"/>
      <c r="L106" s="8"/>
      <c r="M106" s="8"/>
      <c r="N106" s="8"/>
    </row>
    <row r="107" spans="8:14" ht="12.75">
      <c r="H107" s="8"/>
      <c r="I107" s="8"/>
      <c r="J107" s="8"/>
      <c r="K107" s="8"/>
      <c r="L107" s="8"/>
      <c r="M107" s="8"/>
      <c r="N107" s="8"/>
    </row>
    <row r="108" spans="8:14" ht="12.75">
      <c r="H108" s="8"/>
      <c r="I108" s="8"/>
      <c r="J108" s="8"/>
      <c r="K108" s="8"/>
      <c r="L108" s="8"/>
      <c r="M108" s="8"/>
      <c r="N108" s="8"/>
    </row>
    <row r="109" spans="8:14" ht="12.75">
      <c r="H109" s="8"/>
      <c r="I109" s="8"/>
      <c r="J109" s="8"/>
      <c r="K109" s="8"/>
      <c r="L109" s="8"/>
      <c r="M109" s="8"/>
      <c r="N109" s="8"/>
    </row>
    <row r="110" spans="8:14" ht="12.75">
      <c r="H110" s="8"/>
      <c r="I110" s="8"/>
      <c r="J110" s="8"/>
      <c r="K110" s="8"/>
      <c r="L110" s="8"/>
      <c r="M110" s="8"/>
      <c r="N110" s="8"/>
    </row>
    <row r="111" spans="8:14" ht="12.75">
      <c r="H111" s="8"/>
      <c r="I111" s="8"/>
      <c r="J111" s="8"/>
      <c r="K111" s="8"/>
      <c r="L111" s="8"/>
      <c r="M111" s="8"/>
      <c r="N111" s="8"/>
    </row>
    <row r="112" spans="8:14" ht="12.75">
      <c r="H112" s="8"/>
      <c r="I112" s="8"/>
      <c r="J112" s="8"/>
      <c r="K112" s="8"/>
      <c r="L112" s="8"/>
      <c r="M112" s="8"/>
      <c r="N112" s="8"/>
    </row>
    <row r="113" spans="8:14" ht="12.75">
      <c r="H113" s="8"/>
      <c r="I113" s="8"/>
      <c r="J113" s="8"/>
      <c r="K113" s="8"/>
      <c r="L113" s="8"/>
      <c r="M113" s="8"/>
      <c r="N113" s="8"/>
    </row>
    <row r="114" spans="8:14" ht="12.75">
      <c r="H114" s="8"/>
      <c r="I114" s="8"/>
      <c r="J114" s="8"/>
      <c r="K114" s="8"/>
      <c r="L114" s="8"/>
      <c r="M114" s="8"/>
      <c r="N114" s="8"/>
    </row>
    <row r="115" spans="8:14" ht="12.75">
      <c r="H115" s="8"/>
      <c r="I115" s="8"/>
      <c r="J115" s="8"/>
      <c r="K115" s="8"/>
      <c r="L115" s="8"/>
      <c r="M115" s="8"/>
      <c r="N115" s="8"/>
    </row>
    <row r="116" spans="8:14" ht="12.75">
      <c r="H116" s="8"/>
      <c r="I116" s="8"/>
      <c r="J116" s="8"/>
      <c r="K116" s="8"/>
      <c r="L116" s="8"/>
      <c r="M116" s="8"/>
      <c r="N116" s="8"/>
    </row>
    <row r="117" spans="8:14" ht="12.75">
      <c r="H117" s="8"/>
      <c r="I117" s="8"/>
      <c r="J117" s="8"/>
      <c r="K117" s="8"/>
      <c r="L117" s="8"/>
      <c r="M117" s="8"/>
      <c r="N117" s="8"/>
    </row>
    <row r="118" spans="8:14" ht="12.75">
      <c r="H118" s="8"/>
      <c r="I118" s="8"/>
      <c r="J118" s="8"/>
      <c r="K118" s="8"/>
      <c r="L118" s="8"/>
      <c r="M118" s="8"/>
      <c r="N118" s="8"/>
    </row>
    <row r="119" spans="8:14" ht="12.75">
      <c r="H119" s="8"/>
      <c r="I119" s="8"/>
      <c r="J119" s="8"/>
      <c r="K119" s="8"/>
      <c r="L119" s="8"/>
      <c r="M119" s="8"/>
      <c r="N119" s="8"/>
    </row>
    <row r="120" spans="8:14" ht="12.75">
      <c r="H120" s="8"/>
      <c r="I120" s="8"/>
      <c r="J120" s="8"/>
      <c r="K120" s="8"/>
      <c r="L120" s="8"/>
      <c r="M120" s="8"/>
      <c r="N120" s="8"/>
    </row>
    <row r="121" spans="8:14" ht="12.75">
      <c r="H121" s="8"/>
      <c r="I121" s="8"/>
      <c r="J121" s="8"/>
      <c r="K121" s="8"/>
      <c r="L121" s="8"/>
      <c r="M121" s="8"/>
      <c r="N121" s="8"/>
    </row>
    <row r="122" spans="8:14" ht="12.75">
      <c r="H122" s="8"/>
      <c r="I122" s="8"/>
      <c r="J122" s="8"/>
      <c r="K122" s="8"/>
      <c r="L122" s="8"/>
      <c r="M122" s="8"/>
      <c r="N122" s="8"/>
    </row>
    <row r="123" spans="8:14" ht="12.75">
      <c r="H123" s="8"/>
      <c r="I123" s="8"/>
      <c r="J123" s="8"/>
      <c r="K123" s="8"/>
      <c r="L123" s="8"/>
      <c r="M123" s="8"/>
      <c r="N123" s="8"/>
    </row>
    <row r="124" spans="8:14" ht="12.75">
      <c r="H124" s="8"/>
      <c r="I124" s="8"/>
      <c r="J124" s="8"/>
      <c r="K124" s="8"/>
      <c r="L124" s="8"/>
      <c r="M124" s="8"/>
      <c r="N124" s="8"/>
    </row>
    <row r="125" spans="8:14" ht="12.75">
      <c r="H125" s="8"/>
      <c r="I125" s="8"/>
      <c r="J125" s="8"/>
      <c r="K125" s="8"/>
      <c r="L125" s="8"/>
      <c r="M125" s="8"/>
      <c r="N125" s="8"/>
    </row>
    <row r="126" spans="8:14" ht="12.75">
      <c r="H126" s="8"/>
      <c r="I126" s="8"/>
      <c r="J126" s="8"/>
      <c r="K126" s="8"/>
      <c r="L126" s="8"/>
      <c r="M126" s="8"/>
      <c r="N126" s="8"/>
    </row>
    <row r="127" spans="8:14" ht="12.75">
      <c r="H127" s="8"/>
      <c r="I127" s="8"/>
      <c r="J127" s="8"/>
      <c r="K127" s="8"/>
      <c r="L127" s="8"/>
      <c r="M127" s="8"/>
      <c r="N127" s="8"/>
    </row>
    <row r="128" spans="8:14" ht="12.75">
      <c r="H128" s="8"/>
      <c r="I128" s="8"/>
      <c r="J128" s="8"/>
      <c r="K128" s="8"/>
      <c r="L128" s="8"/>
      <c r="M128" s="8"/>
      <c r="N128" s="8"/>
    </row>
    <row r="129" spans="8:14" ht="12.75">
      <c r="H129" s="8"/>
      <c r="I129" s="8"/>
      <c r="J129" s="8"/>
      <c r="K129" s="8"/>
      <c r="L129" s="8"/>
      <c r="M129" s="8"/>
      <c r="N129" s="8"/>
    </row>
    <row r="130" spans="8:14" ht="12.75">
      <c r="H130" s="8"/>
      <c r="I130" s="8"/>
      <c r="J130" s="8"/>
      <c r="K130" s="8"/>
      <c r="L130" s="8"/>
      <c r="M130" s="8"/>
      <c r="N130" s="8"/>
    </row>
    <row r="131" spans="8:14" ht="12.75">
      <c r="H131" s="8"/>
      <c r="I131" s="8"/>
      <c r="J131" s="8"/>
      <c r="K131" s="8"/>
      <c r="L131" s="8"/>
      <c r="M131" s="8"/>
      <c r="N131" s="8"/>
    </row>
    <row r="132" spans="8:14" ht="12.75">
      <c r="H132" s="8"/>
      <c r="I132" s="8"/>
      <c r="J132" s="8"/>
      <c r="K132" s="8"/>
      <c r="L132" s="8"/>
      <c r="M132" s="8"/>
      <c r="N132" s="8"/>
    </row>
    <row r="133" spans="8:14" ht="12.75">
      <c r="H133" s="8"/>
      <c r="I133" s="8"/>
      <c r="J133" s="8"/>
      <c r="K133" s="8"/>
      <c r="L133" s="8"/>
      <c r="M133" s="8"/>
      <c r="N133" s="8"/>
    </row>
    <row r="134" spans="8:14" ht="12.75">
      <c r="H134" s="8"/>
      <c r="I134" s="8"/>
      <c r="J134" s="8"/>
      <c r="K134" s="8"/>
      <c r="L134" s="8"/>
      <c r="M134" s="8"/>
      <c r="N134" s="8"/>
    </row>
    <row r="135" spans="8:14" ht="12.75">
      <c r="H135" s="8"/>
      <c r="I135" s="8"/>
      <c r="J135" s="8"/>
      <c r="K135" s="8"/>
      <c r="L135" s="8"/>
      <c r="M135" s="8"/>
      <c r="N135" s="8"/>
    </row>
    <row r="136" spans="8:14" ht="12.75">
      <c r="H136" s="8"/>
      <c r="I136" s="8"/>
      <c r="J136" s="8"/>
      <c r="K136" s="8"/>
      <c r="L136" s="8"/>
      <c r="M136" s="8"/>
      <c r="N136" s="8"/>
    </row>
    <row r="137" spans="8:14" ht="12.75">
      <c r="H137" s="8"/>
      <c r="I137" s="8"/>
      <c r="J137" s="8"/>
      <c r="K137" s="8"/>
      <c r="L137" s="8"/>
      <c r="M137" s="8"/>
      <c r="N137" s="8"/>
    </row>
    <row r="138" spans="8:14" ht="12.75">
      <c r="H138" s="8"/>
      <c r="I138" s="8"/>
      <c r="J138" s="8"/>
      <c r="K138" s="8"/>
      <c r="L138" s="8"/>
      <c r="M138" s="8"/>
      <c r="N138" s="8"/>
    </row>
    <row r="139" spans="8:14" ht="12.75">
      <c r="H139" s="8"/>
      <c r="I139" s="8"/>
      <c r="J139" s="8"/>
      <c r="K139" s="8"/>
      <c r="L139" s="8"/>
      <c r="M139" s="8"/>
      <c r="N139" s="8"/>
    </row>
    <row r="140" spans="8:14" ht="12.75">
      <c r="H140" s="8"/>
      <c r="I140" s="8"/>
      <c r="J140" s="8"/>
      <c r="K140" s="8"/>
      <c r="L140" s="8"/>
      <c r="M140" s="8"/>
      <c r="N140" s="8"/>
    </row>
    <row r="141" spans="8:14" ht="12.75">
      <c r="H141" s="8"/>
      <c r="I141" s="8"/>
      <c r="J141" s="8"/>
      <c r="K141" s="8"/>
      <c r="L141" s="8"/>
      <c r="M141" s="8"/>
      <c r="N141" s="8"/>
    </row>
    <row r="142" spans="8:14" ht="12.75">
      <c r="H142" s="8"/>
      <c r="I142" s="8"/>
      <c r="J142" s="8"/>
      <c r="K142" s="8"/>
      <c r="L142" s="8"/>
      <c r="M142" s="8"/>
      <c r="N142" s="8"/>
    </row>
    <row r="143" spans="8:14" ht="12.75">
      <c r="H143" s="8"/>
      <c r="I143" s="8"/>
      <c r="J143" s="8"/>
      <c r="K143" s="8"/>
      <c r="L143" s="8"/>
      <c r="M143" s="8"/>
      <c r="N143" s="8"/>
    </row>
    <row r="144" spans="8:14" ht="12.75">
      <c r="H144" s="8"/>
      <c r="I144" s="8"/>
      <c r="J144" s="8"/>
      <c r="K144" s="8"/>
      <c r="L144" s="8"/>
      <c r="M144" s="8"/>
      <c r="N144" s="8"/>
    </row>
    <row r="145" spans="8:14" ht="12.75">
      <c r="H145" s="8"/>
      <c r="I145" s="8"/>
      <c r="J145" s="8"/>
      <c r="K145" s="8"/>
      <c r="L145" s="8"/>
      <c r="M145" s="8"/>
      <c r="N145" s="8"/>
    </row>
    <row r="146" spans="8:14" ht="12.75">
      <c r="H146" s="8"/>
      <c r="I146" s="8"/>
      <c r="J146" s="8"/>
      <c r="K146" s="8"/>
      <c r="L146" s="8"/>
      <c r="M146" s="8"/>
      <c r="N146" s="8"/>
    </row>
    <row r="147" spans="8:14" ht="12.75">
      <c r="H147" s="8"/>
      <c r="I147" s="8"/>
      <c r="J147" s="8"/>
      <c r="K147" s="8"/>
      <c r="L147" s="8"/>
      <c r="M147" s="8"/>
      <c r="N147" s="8"/>
    </row>
    <row r="148" spans="8:14" ht="12.75">
      <c r="H148" s="8"/>
      <c r="I148" s="8"/>
      <c r="J148" s="8"/>
      <c r="K148" s="8"/>
      <c r="L148" s="8"/>
      <c r="M148" s="8"/>
      <c r="N148" s="8"/>
    </row>
    <row r="149" spans="8:14" ht="12.75">
      <c r="H149" s="8"/>
      <c r="I149" s="8"/>
      <c r="J149" s="8"/>
      <c r="K149" s="8"/>
      <c r="L149" s="8"/>
      <c r="M149" s="8"/>
      <c r="N149" s="8"/>
    </row>
    <row r="150" spans="8:14" ht="12.75">
      <c r="H150" s="8"/>
      <c r="I150" s="8"/>
      <c r="J150" s="8"/>
      <c r="K150" s="8"/>
      <c r="L150" s="8"/>
      <c r="M150" s="8"/>
      <c r="N150" s="8"/>
    </row>
    <row r="151" spans="8:14" ht="12.75">
      <c r="H151" s="8"/>
      <c r="I151" s="8"/>
      <c r="J151" s="8"/>
      <c r="K151" s="8"/>
      <c r="L151" s="8"/>
      <c r="M151" s="8"/>
      <c r="N151" s="8"/>
    </row>
    <row r="152" spans="8:14" ht="12.75">
      <c r="H152" s="8"/>
      <c r="I152" s="8"/>
      <c r="J152" s="8"/>
      <c r="K152" s="8"/>
      <c r="L152" s="8"/>
      <c r="M152" s="8"/>
      <c r="N152" s="8"/>
    </row>
    <row r="153" spans="8:14" ht="12.75">
      <c r="H153" s="8"/>
      <c r="I153" s="8"/>
      <c r="J153" s="8"/>
      <c r="K153" s="8"/>
      <c r="L153" s="8"/>
      <c r="M153" s="8"/>
      <c r="N153" s="8"/>
    </row>
    <row r="154" spans="8:14" ht="12.75">
      <c r="H154" s="8"/>
      <c r="I154" s="8"/>
      <c r="J154" s="8"/>
      <c r="K154" s="8"/>
      <c r="L154" s="8"/>
      <c r="M154" s="8"/>
      <c r="N154" s="8"/>
    </row>
    <row r="155" spans="8:14" ht="12.75">
      <c r="H155" s="8"/>
      <c r="I155" s="8"/>
      <c r="J155" s="8"/>
      <c r="K155" s="8"/>
      <c r="L155" s="8"/>
      <c r="M155" s="8"/>
      <c r="N155" s="8"/>
    </row>
    <row r="156" spans="8:14" ht="12.75">
      <c r="H156" s="8"/>
      <c r="I156" s="8"/>
      <c r="J156" s="8"/>
      <c r="K156" s="8"/>
      <c r="L156" s="8"/>
      <c r="M156" s="8"/>
      <c r="N156" s="8"/>
    </row>
    <row r="157" spans="8:14" ht="12.75">
      <c r="H157" s="8"/>
      <c r="I157" s="8"/>
      <c r="J157" s="8"/>
      <c r="K157" s="8"/>
      <c r="L157" s="8"/>
      <c r="M157" s="8"/>
      <c r="N157" s="8"/>
    </row>
    <row r="158" spans="8:14" ht="12.75">
      <c r="H158" s="8"/>
      <c r="I158" s="8"/>
      <c r="J158" s="8"/>
      <c r="K158" s="8"/>
      <c r="L158" s="8"/>
      <c r="M158" s="8"/>
      <c r="N158" s="8"/>
    </row>
    <row r="159" spans="8:14" ht="12.75">
      <c r="H159" s="8"/>
      <c r="I159" s="8"/>
      <c r="J159" s="8"/>
      <c r="K159" s="8"/>
      <c r="L159" s="8"/>
      <c r="M159" s="8"/>
      <c r="N159" s="8"/>
    </row>
    <row r="160" spans="8:14" ht="12.75">
      <c r="H160" s="8"/>
      <c r="I160" s="8"/>
      <c r="J160" s="8"/>
      <c r="K160" s="8"/>
      <c r="L160" s="8"/>
      <c r="M160" s="8"/>
      <c r="N160" s="8"/>
    </row>
    <row r="161" spans="8:14" ht="12.75">
      <c r="H161" s="8"/>
      <c r="I161" s="8"/>
      <c r="J161" s="8"/>
      <c r="K161" s="8"/>
      <c r="L161" s="8"/>
      <c r="M161" s="8"/>
      <c r="N161" s="8"/>
    </row>
    <row r="162" spans="8:14" ht="12.75">
      <c r="H162" s="8"/>
      <c r="I162" s="8"/>
      <c r="J162" s="8"/>
      <c r="K162" s="8"/>
      <c r="L162" s="8"/>
      <c r="M162" s="8"/>
      <c r="N162" s="8"/>
    </row>
    <row r="163" spans="8:14" ht="12.75">
      <c r="H163" s="8"/>
      <c r="I163" s="8"/>
      <c r="J163" s="8"/>
      <c r="K163" s="8"/>
      <c r="L163" s="8"/>
      <c r="M163" s="8"/>
      <c r="N163" s="8"/>
    </row>
    <row r="164" spans="8:14" ht="12.75">
      <c r="H164" s="8"/>
      <c r="I164" s="8"/>
      <c r="J164" s="8"/>
      <c r="K164" s="8"/>
      <c r="L164" s="8"/>
      <c r="M164" s="8"/>
      <c r="N164" s="8"/>
    </row>
    <row r="165" spans="8:14" ht="12.75">
      <c r="H165" s="8"/>
      <c r="I165" s="8"/>
      <c r="J165" s="8"/>
      <c r="K165" s="8"/>
      <c r="L165" s="8"/>
      <c r="M165" s="8"/>
      <c r="N165" s="8"/>
    </row>
    <row r="166" spans="8:14" ht="12.75">
      <c r="H166" s="8"/>
      <c r="I166" s="8"/>
      <c r="J166" s="8"/>
      <c r="K166" s="8"/>
      <c r="L166" s="8"/>
      <c r="M166" s="8"/>
      <c r="N166" s="8"/>
    </row>
    <row r="167" spans="8:14" ht="12.75">
      <c r="H167" s="8"/>
      <c r="I167" s="8"/>
      <c r="J167" s="8"/>
      <c r="K167" s="8"/>
      <c r="L167" s="8"/>
      <c r="M167" s="8"/>
      <c r="N167" s="8"/>
    </row>
    <row r="168" spans="8:14" ht="12.75">
      <c r="H168" s="8"/>
      <c r="I168" s="8"/>
      <c r="J168" s="8"/>
      <c r="K168" s="8"/>
      <c r="L168" s="8"/>
      <c r="M168" s="8"/>
      <c r="N168" s="8"/>
    </row>
    <row r="169" spans="8:14" ht="12.75">
      <c r="H169" s="8"/>
      <c r="I169" s="8"/>
      <c r="J169" s="8"/>
      <c r="K169" s="8"/>
      <c r="L169" s="8"/>
      <c r="M169" s="8"/>
      <c r="N169" s="8"/>
    </row>
    <row r="170" spans="8:14" ht="12.75">
      <c r="H170" s="8"/>
      <c r="I170" s="8"/>
      <c r="J170" s="8"/>
      <c r="K170" s="8"/>
      <c r="L170" s="8"/>
      <c r="M170" s="8"/>
      <c r="N170" s="8"/>
    </row>
    <row r="171" spans="8:14" ht="12.75">
      <c r="H171" s="8"/>
      <c r="I171" s="8"/>
      <c r="J171" s="8"/>
      <c r="K171" s="8"/>
      <c r="L171" s="8"/>
      <c r="M171" s="8"/>
      <c r="N171" s="8"/>
    </row>
    <row r="172" spans="8:14" ht="12.75">
      <c r="H172" s="8"/>
      <c r="I172" s="8"/>
      <c r="J172" s="8"/>
      <c r="K172" s="8"/>
      <c r="L172" s="8"/>
      <c r="M172" s="8"/>
      <c r="N172" s="8"/>
    </row>
    <row r="173" spans="8:14" ht="12.75">
      <c r="H173" s="8"/>
      <c r="I173" s="8"/>
      <c r="J173" s="8"/>
      <c r="K173" s="8"/>
      <c r="L173" s="8"/>
      <c r="M173" s="8"/>
      <c r="N173" s="8"/>
    </row>
    <row r="174" spans="8:14" ht="12.75">
      <c r="H174" s="8"/>
      <c r="I174" s="8"/>
      <c r="J174" s="8"/>
      <c r="K174" s="8"/>
      <c r="L174" s="8"/>
      <c r="M174" s="8"/>
      <c r="N174" s="8"/>
    </row>
    <row r="175" spans="8:14" ht="12.75">
      <c r="H175" s="8"/>
      <c r="I175" s="8"/>
      <c r="J175" s="8"/>
      <c r="K175" s="8"/>
      <c r="L175" s="8"/>
      <c r="M175" s="8"/>
      <c r="N175" s="8"/>
    </row>
    <row r="176" spans="8:14" ht="12.75">
      <c r="H176" s="8"/>
      <c r="I176" s="8"/>
      <c r="J176" s="8"/>
      <c r="K176" s="8"/>
      <c r="L176" s="8"/>
      <c r="M176" s="8"/>
      <c r="N176" s="8"/>
    </row>
    <row r="177" spans="8:14" ht="12.75">
      <c r="H177" s="8"/>
      <c r="I177" s="8"/>
      <c r="J177" s="8"/>
      <c r="K177" s="8"/>
      <c r="L177" s="8"/>
      <c r="M177" s="8"/>
      <c r="N177" s="8"/>
    </row>
    <row r="178" spans="8:14" ht="12.75">
      <c r="H178" s="8"/>
      <c r="I178" s="8"/>
      <c r="J178" s="8"/>
      <c r="K178" s="8"/>
      <c r="L178" s="8"/>
      <c r="M178" s="8"/>
      <c r="N178" s="8"/>
    </row>
    <row r="179" spans="8:14" ht="12.75">
      <c r="H179" s="8"/>
      <c r="I179" s="8"/>
      <c r="J179" s="8"/>
      <c r="K179" s="8"/>
      <c r="L179" s="8"/>
      <c r="M179" s="8"/>
      <c r="N179" s="8"/>
    </row>
    <row r="180" spans="8:14" ht="12.75">
      <c r="H180" s="8"/>
      <c r="I180" s="8"/>
      <c r="J180" s="8"/>
      <c r="K180" s="8"/>
      <c r="L180" s="8"/>
      <c r="M180" s="8"/>
      <c r="N180" s="8"/>
    </row>
    <row r="181" spans="8:14" ht="12.75">
      <c r="H181" s="8"/>
      <c r="I181" s="8"/>
      <c r="J181" s="8"/>
      <c r="K181" s="8"/>
      <c r="L181" s="8"/>
      <c r="M181" s="8"/>
      <c r="N181" s="8"/>
    </row>
    <row r="182" spans="8:14" ht="12.75">
      <c r="H182" s="8"/>
      <c r="I182" s="8"/>
      <c r="J182" s="8"/>
      <c r="K182" s="8"/>
      <c r="L182" s="8"/>
      <c r="M182" s="8"/>
      <c r="N182" s="8"/>
    </row>
    <row r="183" spans="8:14" ht="12.75">
      <c r="H183" s="8"/>
      <c r="I183" s="8"/>
      <c r="J183" s="8"/>
      <c r="K183" s="8"/>
      <c r="L183" s="8"/>
      <c r="M183" s="8"/>
      <c r="N183" s="8"/>
    </row>
    <row r="184" spans="8:14" ht="12.75">
      <c r="H184" s="8"/>
      <c r="I184" s="8"/>
      <c r="J184" s="8"/>
      <c r="K184" s="8"/>
      <c r="L184" s="8"/>
      <c r="M184" s="8"/>
      <c r="N184" s="8"/>
    </row>
    <row r="185" spans="8:14" ht="12.75">
      <c r="H185" s="8"/>
      <c r="I185" s="8"/>
      <c r="J185" s="8"/>
      <c r="K185" s="8"/>
      <c r="L185" s="8"/>
      <c r="M185" s="8"/>
      <c r="N185" s="8"/>
    </row>
    <row r="186" spans="8:14" ht="12.75">
      <c r="H186" s="8"/>
      <c r="I186" s="8"/>
      <c r="J186" s="8"/>
      <c r="K186" s="8"/>
      <c r="L186" s="8"/>
      <c r="M186" s="8"/>
      <c r="N186" s="8"/>
    </row>
    <row r="187" spans="8:14" ht="12.75">
      <c r="H187" s="8"/>
      <c r="I187" s="8"/>
      <c r="J187" s="8"/>
      <c r="K187" s="8"/>
      <c r="L187" s="8"/>
      <c r="M187" s="8"/>
      <c r="N187" s="8"/>
    </row>
    <row r="188" spans="8:14" ht="12.75">
      <c r="H188" s="8"/>
      <c r="I188" s="8"/>
      <c r="J188" s="8"/>
      <c r="K188" s="8"/>
      <c r="L188" s="8"/>
      <c r="M188" s="8"/>
      <c r="N188" s="8"/>
    </row>
    <row r="189" spans="8:14" ht="12.75">
      <c r="H189" s="8"/>
      <c r="I189" s="8"/>
      <c r="J189" s="8"/>
      <c r="K189" s="8"/>
      <c r="L189" s="8"/>
      <c r="M189" s="8"/>
      <c r="N189" s="8"/>
    </row>
    <row r="190" spans="8:14" ht="12.75">
      <c r="H190" s="8"/>
      <c r="I190" s="8"/>
      <c r="J190" s="8"/>
      <c r="K190" s="8"/>
      <c r="L190" s="8"/>
      <c r="M190" s="8"/>
      <c r="N190" s="8"/>
    </row>
    <row r="191" spans="8:14" ht="12.75">
      <c r="H191" s="8"/>
      <c r="I191" s="8"/>
      <c r="J191" s="8"/>
      <c r="K191" s="8"/>
      <c r="L191" s="8"/>
      <c r="M191" s="8"/>
      <c r="N191" s="8"/>
    </row>
    <row r="192" spans="8:14" ht="12.75">
      <c r="H192" s="8"/>
      <c r="I192" s="8"/>
      <c r="J192" s="8"/>
      <c r="K192" s="8"/>
      <c r="L192" s="8"/>
      <c r="M192" s="8"/>
      <c r="N192" s="8"/>
    </row>
    <row r="193" spans="8:14" ht="12.75">
      <c r="H193" s="8"/>
      <c r="I193" s="8"/>
      <c r="J193" s="8"/>
      <c r="K193" s="8"/>
      <c r="L193" s="8"/>
      <c r="M193" s="8"/>
      <c r="N193" s="8"/>
    </row>
    <row r="194" spans="8:14" ht="12.75">
      <c r="H194" s="8"/>
      <c r="I194" s="8"/>
      <c r="J194" s="8"/>
      <c r="K194" s="8"/>
      <c r="L194" s="8"/>
      <c r="M194" s="8"/>
      <c r="N194" s="8"/>
    </row>
    <row r="195" spans="8:14" ht="12.75">
      <c r="H195" s="8"/>
      <c r="I195" s="8"/>
      <c r="J195" s="8"/>
      <c r="K195" s="8"/>
      <c r="L195" s="8"/>
      <c r="M195" s="8"/>
      <c r="N195" s="8"/>
    </row>
    <row r="196" spans="8:14" ht="12.75">
      <c r="H196" s="8"/>
      <c r="I196" s="8"/>
      <c r="J196" s="8"/>
      <c r="K196" s="8"/>
      <c r="L196" s="8"/>
      <c r="M196" s="8"/>
      <c r="N196" s="8"/>
    </row>
    <row r="197" spans="8:14" ht="12.75">
      <c r="H197" s="8"/>
      <c r="I197" s="8"/>
      <c r="J197" s="8"/>
      <c r="K197" s="8"/>
      <c r="L197" s="8"/>
      <c r="M197" s="8"/>
      <c r="N197" s="8"/>
    </row>
    <row r="198" spans="8:14" ht="12.75">
      <c r="H198" s="8"/>
      <c r="I198" s="8"/>
      <c r="J198" s="8"/>
      <c r="K198" s="8"/>
      <c r="L198" s="8"/>
      <c r="M198" s="8"/>
      <c r="N198" s="8"/>
    </row>
    <row r="199" spans="8:14" ht="12.75">
      <c r="H199" s="8"/>
      <c r="I199" s="8"/>
      <c r="J199" s="8"/>
      <c r="K199" s="8"/>
      <c r="L199" s="8"/>
      <c r="M199" s="8"/>
      <c r="N199" s="8"/>
    </row>
    <row r="200" spans="8:14" ht="12.75">
      <c r="H200" s="8"/>
      <c r="I200" s="8"/>
      <c r="J200" s="8"/>
      <c r="K200" s="8"/>
      <c r="L200" s="8"/>
      <c r="M200" s="8"/>
      <c r="N200" s="8"/>
    </row>
    <row r="201" spans="8:14" ht="12.75">
      <c r="H201" s="8"/>
      <c r="I201" s="8"/>
      <c r="J201" s="8"/>
      <c r="K201" s="8"/>
      <c r="L201" s="8"/>
      <c r="M201" s="8"/>
      <c r="N201" s="8"/>
    </row>
    <row r="202" spans="8:14" ht="12.75">
      <c r="H202" s="8"/>
      <c r="I202" s="8"/>
      <c r="J202" s="8"/>
      <c r="K202" s="8"/>
      <c r="L202" s="8"/>
      <c r="M202" s="8"/>
      <c r="N202" s="8"/>
    </row>
    <row r="203" spans="8:14" ht="12.75">
      <c r="H203" s="8"/>
      <c r="I203" s="8"/>
      <c r="J203" s="8"/>
      <c r="K203" s="8"/>
      <c r="L203" s="8"/>
      <c r="M203" s="8"/>
      <c r="N203" s="8"/>
    </row>
    <row r="204" spans="8:14" ht="12.75">
      <c r="H204" s="8"/>
      <c r="I204" s="8"/>
      <c r="J204" s="8"/>
      <c r="K204" s="8"/>
      <c r="L204" s="8"/>
      <c r="M204" s="8"/>
      <c r="N204" s="8"/>
    </row>
    <row r="205" spans="8:14" ht="12.75">
      <c r="H205" s="8"/>
      <c r="I205" s="8"/>
      <c r="J205" s="8"/>
      <c r="K205" s="8"/>
      <c r="L205" s="8"/>
      <c r="M205" s="8"/>
      <c r="N205" s="8"/>
    </row>
    <row r="206" spans="8:14" ht="12.75">
      <c r="H206" s="8"/>
      <c r="I206" s="8"/>
      <c r="J206" s="8"/>
      <c r="K206" s="8"/>
      <c r="L206" s="8"/>
      <c r="M206" s="8"/>
      <c r="N206" s="8"/>
    </row>
    <row r="207" spans="8:14" ht="12.75">
      <c r="H207" s="8"/>
      <c r="I207" s="8"/>
      <c r="J207" s="8"/>
      <c r="K207" s="8"/>
      <c r="L207" s="8"/>
      <c r="M207" s="8"/>
      <c r="N207" s="8"/>
    </row>
    <row r="208" spans="8:14" ht="12.75">
      <c r="H208" s="8"/>
      <c r="I208" s="8"/>
      <c r="J208" s="8"/>
      <c r="K208" s="8"/>
      <c r="L208" s="8"/>
      <c r="M208" s="8"/>
      <c r="N208" s="8"/>
    </row>
    <row r="209" spans="8:14" ht="12.75">
      <c r="H209" s="8"/>
      <c r="I209" s="8"/>
      <c r="J209" s="8"/>
      <c r="K209" s="8"/>
      <c r="L209" s="8"/>
      <c r="M209" s="8"/>
      <c r="N209" s="8"/>
    </row>
    <row r="210" spans="8:14" ht="12.75">
      <c r="H210" s="8"/>
      <c r="I210" s="8"/>
      <c r="J210" s="8"/>
      <c r="K210" s="8"/>
      <c r="L210" s="8"/>
      <c r="M210" s="8"/>
      <c r="N210" s="8"/>
    </row>
    <row r="211" spans="8:14" ht="12.75">
      <c r="H211" s="8"/>
      <c r="I211" s="8"/>
      <c r="J211" s="8"/>
      <c r="K211" s="8"/>
      <c r="L211" s="8"/>
      <c r="M211" s="8"/>
      <c r="N211" s="8"/>
    </row>
    <row r="212" spans="8:14" ht="12.75">
      <c r="H212" s="8"/>
      <c r="I212" s="8"/>
      <c r="J212" s="8"/>
      <c r="K212" s="8"/>
      <c r="L212" s="8"/>
      <c r="M212" s="8"/>
      <c r="N212" s="8"/>
    </row>
    <row r="213" spans="8:14" ht="12.75">
      <c r="H213" s="8"/>
      <c r="I213" s="8"/>
      <c r="J213" s="8"/>
      <c r="K213" s="8"/>
      <c r="L213" s="8"/>
      <c r="M213" s="8"/>
      <c r="N213" s="8"/>
    </row>
    <row r="214" spans="8:14" ht="12.75">
      <c r="H214" s="8"/>
      <c r="I214" s="8"/>
      <c r="J214" s="8"/>
      <c r="K214" s="8"/>
      <c r="L214" s="8"/>
      <c r="M214" s="8"/>
      <c r="N214" s="8"/>
    </row>
    <row r="215" spans="8:14" ht="12.75">
      <c r="H215" s="8"/>
      <c r="I215" s="8"/>
      <c r="J215" s="8"/>
      <c r="K215" s="8"/>
      <c r="L215" s="8"/>
      <c r="M215" s="8"/>
      <c r="N215" s="8"/>
    </row>
    <row r="216" spans="8:14" ht="12.75">
      <c r="H216" s="8"/>
      <c r="I216" s="8"/>
      <c r="J216" s="8"/>
      <c r="K216" s="8"/>
      <c r="L216" s="8"/>
      <c r="M216" s="8"/>
      <c r="N216" s="8"/>
    </row>
    <row r="217" spans="8:14" ht="12.75">
      <c r="H217" s="8"/>
      <c r="I217" s="8"/>
      <c r="J217" s="8"/>
      <c r="K217" s="8"/>
      <c r="L217" s="8"/>
      <c r="M217" s="8"/>
      <c r="N217" s="8"/>
    </row>
    <row r="218" spans="8:14" ht="12.75">
      <c r="H218" s="8"/>
      <c r="I218" s="8"/>
      <c r="J218" s="8"/>
      <c r="K218" s="8"/>
      <c r="L218" s="8"/>
      <c r="M218" s="8"/>
      <c r="N218" s="8"/>
    </row>
    <row r="219" spans="8:14" ht="12.75">
      <c r="H219" s="8"/>
      <c r="I219" s="8"/>
      <c r="J219" s="8"/>
      <c r="K219" s="8"/>
      <c r="L219" s="8"/>
      <c r="M219" s="8"/>
      <c r="N219" s="8"/>
    </row>
    <row r="220" spans="8:14" ht="12.75">
      <c r="H220" s="8"/>
      <c r="I220" s="8"/>
      <c r="J220" s="8"/>
      <c r="K220" s="8"/>
      <c r="L220" s="8"/>
      <c r="M220" s="8"/>
      <c r="N220" s="8"/>
    </row>
    <row r="221" spans="8:14" ht="12.75">
      <c r="H221" s="8"/>
      <c r="I221" s="8"/>
      <c r="J221" s="8"/>
      <c r="K221" s="8"/>
      <c r="L221" s="8"/>
      <c r="M221" s="8"/>
      <c r="N221" s="8"/>
    </row>
    <row r="222" spans="8:14" ht="12.75">
      <c r="H222" s="8"/>
      <c r="I222" s="8"/>
      <c r="J222" s="8"/>
      <c r="K222" s="8"/>
      <c r="L222" s="8"/>
      <c r="M222" s="8"/>
      <c r="N222" s="8"/>
    </row>
    <row r="223" spans="8:14" ht="12.75">
      <c r="H223" s="8"/>
      <c r="I223" s="8"/>
      <c r="J223" s="8"/>
      <c r="K223" s="8"/>
      <c r="L223" s="8"/>
      <c r="M223" s="8"/>
      <c r="N223" s="8"/>
    </row>
    <row r="224" spans="8:14" ht="12.75">
      <c r="H224" s="8"/>
      <c r="I224" s="8"/>
      <c r="J224" s="8"/>
      <c r="K224" s="8"/>
      <c r="L224" s="8"/>
      <c r="M224" s="8"/>
      <c r="N224" s="8"/>
    </row>
    <row r="225" spans="8:14" ht="12.75">
      <c r="H225" s="8"/>
      <c r="I225" s="8"/>
      <c r="J225" s="8"/>
      <c r="K225" s="8"/>
      <c r="L225" s="8"/>
      <c r="M225" s="8"/>
      <c r="N225" s="8"/>
    </row>
    <row r="226" spans="8:14" ht="12.75">
      <c r="H226" s="8"/>
      <c r="I226" s="8"/>
      <c r="J226" s="8"/>
      <c r="K226" s="8"/>
      <c r="L226" s="8"/>
      <c r="M226" s="8"/>
      <c r="N226" s="8"/>
    </row>
    <row r="227" spans="8:14" ht="12.75">
      <c r="H227" s="8"/>
      <c r="I227" s="8"/>
      <c r="J227" s="8"/>
      <c r="K227" s="8"/>
      <c r="L227" s="8"/>
      <c r="M227" s="8"/>
      <c r="N227" s="8"/>
    </row>
    <row r="228" spans="8:14" ht="12.75">
      <c r="H228" s="8"/>
      <c r="I228" s="8"/>
      <c r="J228" s="8"/>
      <c r="K228" s="8"/>
      <c r="L228" s="8"/>
      <c r="M228" s="8"/>
      <c r="N228" s="8"/>
    </row>
    <row r="229" spans="8:14" ht="12.75">
      <c r="H229" s="8"/>
      <c r="I229" s="8"/>
      <c r="J229" s="8"/>
      <c r="K229" s="8"/>
      <c r="L229" s="8"/>
      <c r="M229" s="8"/>
      <c r="N229" s="8"/>
    </row>
    <row r="230" spans="8:14" ht="12.75">
      <c r="H230" s="8"/>
      <c r="I230" s="8"/>
      <c r="J230" s="8"/>
      <c r="K230" s="8"/>
      <c r="L230" s="8"/>
      <c r="M230" s="8"/>
      <c r="N230" s="8"/>
    </row>
    <row r="231" spans="8:14" ht="12.75">
      <c r="H231" s="8"/>
      <c r="I231" s="8"/>
      <c r="J231" s="8"/>
      <c r="K231" s="8"/>
      <c r="L231" s="8"/>
      <c r="M231" s="8"/>
      <c r="N231" s="8"/>
    </row>
    <row r="232" spans="8:14" ht="12.75">
      <c r="H232" s="8"/>
      <c r="I232" s="8"/>
      <c r="J232" s="8"/>
      <c r="K232" s="8"/>
      <c r="L232" s="8"/>
      <c r="M232" s="8"/>
      <c r="N232" s="8"/>
    </row>
    <row r="233" spans="8:14" ht="12.75">
      <c r="H233" s="8"/>
      <c r="I233" s="8"/>
      <c r="J233" s="8"/>
      <c r="K233" s="8"/>
      <c r="L233" s="8"/>
      <c r="M233" s="8"/>
      <c r="N233" s="8"/>
    </row>
    <row r="234" spans="8:14" ht="12.75">
      <c r="H234" s="8"/>
      <c r="I234" s="8"/>
      <c r="J234" s="8"/>
      <c r="K234" s="8"/>
      <c r="L234" s="8"/>
      <c r="M234" s="8"/>
      <c r="N234" s="8"/>
    </row>
    <row r="235" spans="8:14" ht="12.75">
      <c r="H235" s="8"/>
      <c r="I235" s="8"/>
      <c r="J235" s="8"/>
      <c r="K235" s="8"/>
      <c r="L235" s="8"/>
      <c r="M235" s="8"/>
      <c r="N235" s="8"/>
    </row>
    <row r="236" spans="8:14" ht="12.75">
      <c r="H236" s="8"/>
      <c r="I236" s="8"/>
      <c r="J236" s="8"/>
      <c r="K236" s="8"/>
      <c r="L236" s="8"/>
      <c r="M236" s="8"/>
      <c r="N236" s="8"/>
    </row>
    <row r="237" spans="8:14" ht="12.75">
      <c r="H237" s="8"/>
      <c r="I237" s="8"/>
      <c r="J237" s="8"/>
      <c r="K237" s="8"/>
      <c r="L237" s="8"/>
      <c r="M237" s="8"/>
      <c r="N237" s="8"/>
    </row>
    <row r="238" spans="8:14" ht="12.75">
      <c r="H238" s="8"/>
      <c r="I238" s="8"/>
      <c r="J238" s="8"/>
      <c r="K238" s="8"/>
      <c r="L238" s="8"/>
      <c r="M238" s="8"/>
      <c r="N238" s="8"/>
    </row>
    <row r="239" spans="8:14" ht="12.75">
      <c r="H239" s="8"/>
      <c r="I239" s="8"/>
      <c r="J239" s="8"/>
      <c r="K239" s="8"/>
      <c r="L239" s="8"/>
      <c r="M239" s="8"/>
      <c r="N239" s="8"/>
    </row>
    <row r="240" spans="8:14" ht="12.75">
      <c r="H240" s="8"/>
      <c r="I240" s="8"/>
      <c r="J240" s="8"/>
      <c r="K240" s="8"/>
      <c r="L240" s="8"/>
      <c r="M240" s="8"/>
      <c r="N240" s="8"/>
    </row>
    <row r="241" spans="8:14" ht="12.75">
      <c r="H241" s="8"/>
      <c r="I241" s="8"/>
      <c r="J241" s="8"/>
      <c r="K241" s="8"/>
      <c r="L241" s="8"/>
      <c r="M241" s="8"/>
      <c r="N241" s="8"/>
    </row>
    <row r="242" spans="8:14" ht="12.75">
      <c r="H242" s="8"/>
      <c r="I242" s="8"/>
      <c r="J242" s="8"/>
      <c r="K242" s="8"/>
      <c r="L242" s="8"/>
      <c r="M242" s="8"/>
      <c r="N242" s="8"/>
    </row>
    <row r="243" spans="8:14" ht="12.75">
      <c r="H243" s="8"/>
      <c r="I243" s="8"/>
      <c r="J243" s="8"/>
      <c r="K243" s="8"/>
      <c r="L243" s="8"/>
      <c r="M243" s="8"/>
      <c r="N243" s="8"/>
    </row>
    <row r="244" spans="8:14" ht="12.75">
      <c r="H244" s="8"/>
      <c r="I244" s="8"/>
      <c r="J244" s="8"/>
      <c r="K244" s="8"/>
      <c r="L244" s="8"/>
      <c r="M244" s="8"/>
      <c r="N244" s="8"/>
    </row>
    <row r="245" spans="8:14" ht="12.75">
      <c r="H245" s="8"/>
      <c r="I245" s="8"/>
      <c r="J245" s="8"/>
      <c r="K245" s="8"/>
      <c r="L245" s="8"/>
      <c r="M245" s="8"/>
      <c r="N245" s="8"/>
    </row>
    <row r="246" spans="8:14" ht="12.75">
      <c r="H246" s="8"/>
      <c r="I246" s="8"/>
      <c r="J246" s="8"/>
      <c r="K246" s="8"/>
      <c r="L246" s="8"/>
      <c r="M246" s="8"/>
      <c r="N246" s="8"/>
    </row>
    <row r="247" spans="8:14" ht="12.75">
      <c r="H247" s="8"/>
      <c r="I247" s="8"/>
      <c r="J247" s="8"/>
      <c r="K247" s="8"/>
      <c r="L247" s="8"/>
      <c r="M247" s="8"/>
      <c r="N247" s="8"/>
    </row>
    <row r="248" spans="8:14" ht="12.75">
      <c r="H248" s="8"/>
      <c r="I248" s="8"/>
      <c r="J248" s="8"/>
      <c r="K248" s="8"/>
      <c r="L248" s="8"/>
      <c r="M248" s="8"/>
      <c r="N248" s="8"/>
    </row>
    <row r="249" spans="8:14" ht="12.75">
      <c r="H249" s="8"/>
      <c r="I249" s="8"/>
      <c r="J249" s="8"/>
      <c r="K249" s="8"/>
      <c r="L249" s="8"/>
      <c r="M249" s="8"/>
      <c r="N249" s="8"/>
    </row>
    <row r="250" spans="8:14" ht="12.75">
      <c r="H250" s="8"/>
      <c r="I250" s="8"/>
      <c r="J250" s="8"/>
      <c r="K250" s="8"/>
      <c r="L250" s="8"/>
      <c r="M250" s="8"/>
      <c r="N250" s="8"/>
    </row>
    <row r="251" spans="8:14" ht="12.75">
      <c r="H251" s="8"/>
      <c r="I251" s="8"/>
      <c r="J251" s="8"/>
      <c r="K251" s="8"/>
      <c r="L251" s="8"/>
      <c r="M251" s="8"/>
      <c r="N251" s="8"/>
    </row>
    <row r="252" spans="8:14" ht="12.75">
      <c r="H252" s="8"/>
      <c r="I252" s="8"/>
      <c r="J252" s="8"/>
      <c r="K252" s="8"/>
      <c r="L252" s="8"/>
      <c r="M252" s="8"/>
      <c r="N252" s="8"/>
    </row>
    <row r="253" spans="8:14" ht="12.75">
      <c r="H253" s="8"/>
      <c r="I253" s="8"/>
      <c r="J253" s="8"/>
      <c r="K253" s="8"/>
      <c r="L253" s="8"/>
      <c r="M253" s="8"/>
      <c r="N253" s="8"/>
    </row>
    <row r="254" spans="8:14" ht="12.75">
      <c r="H254" s="8"/>
      <c r="I254" s="8"/>
      <c r="J254" s="8"/>
      <c r="K254" s="8"/>
      <c r="L254" s="8"/>
      <c r="M254" s="8"/>
      <c r="N254" s="8"/>
    </row>
    <row r="255" spans="8:14" ht="12.75">
      <c r="H255" s="8"/>
      <c r="I255" s="8"/>
      <c r="J255" s="8"/>
      <c r="K255" s="8"/>
      <c r="L255" s="8"/>
      <c r="M255" s="8"/>
      <c r="N255" s="8"/>
    </row>
    <row r="256" spans="8:14" ht="12.75">
      <c r="H256" s="8"/>
      <c r="I256" s="8"/>
      <c r="J256" s="8"/>
      <c r="K256" s="8"/>
      <c r="L256" s="8"/>
      <c r="M256" s="8"/>
      <c r="N256" s="8"/>
    </row>
    <row r="257" spans="8:14" ht="12.75">
      <c r="H257" s="8"/>
      <c r="I257" s="8"/>
      <c r="J257" s="8"/>
      <c r="K257" s="8"/>
      <c r="L257" s="8"/>
      <c r="M257" s="8"/>
      <c r="N257" s="8"/>
    </row>
    <row r="258" spans="8:14" ht="12.75">
      <c r="H258" s="8"/>
      <c r="I258" s="8"/>
      <c r="J258" s="8"/>
      <c r="K258" s="8"/>
      <c r="L258" s="8"/>
      <c r="M258" s="8"/>
      <c r="N258" s="8"/>
    </row>
    <row r="259" spans="8:14" ht="12.75">
      <c r="H259" s="8"/>
      <c r="I259" s="8"/>
      <c r="J259" s="8"/>
      <c r="K259" s="8"/>
      <c r="L259" s="8"/>
      <c r="M259" s="8"/>
      <c r="N259" s="8"/>
    </row>
    <row r="260" spans="8:14" ht="12.75">
      <c r="H260" s="8"/>
      <c r="I260" s="8"/>
      <c r="J260" s="8"/>
      <c r="K260" s="8"/>
      <c r="L260" s="8"/>
      <c r="M260" s="8"/>
      <c r="N260" s="8"/>
    </row>
    <row r="261" spans="8:14" ht="12.75">
      <c r="H261" s="8"/>
      <c r="I261" s="8"/>
      <c r="J261" s="8"/>
      <c r="K261" s="8"/>
      <c r="L261" s="8"/>
      <c r="M261" s="8"/>
      <c r="N261" s="8"/>
    </row>
    <row r="262" spans="8:14" ht="12.75">
      <c r="H262" s="8"/>
      <c r="I262" s="8"/>
      <c r="J262" s="8"/>
      <c r="K262" s="8"/>
      <c r="L262" s="8"/>
      <c r="M262" s="8"/>
      <c r="N262" s="8"/>
    </row>
    <row r="263" spans="8:14" ht="12.75">
      <c r="H263" s="8"/>
      <c r="I263" s="8"/>
      <c r="J263" s="8"/>
      <c r="K263" s="8"/>
      <c r="L263" s="8"/>
      <c r="M263" s="8"/>
      <c r="N263" s="8"/>
    </row>
    <row r="264" spans="8:14" ht="12.75">
      <c r="H264" s="8"/>
      <c r="I264" s="8"/>
      <c r="J264" s="8"/>
      <c r="K264" s="8"/>
      <c r="L264" s="8"/>
      <c r="M264" s="8"/>
      <c r="N264" s="8"/>
    </row>
    <row r="265" spans="8:14" ht="12.75">
      <c r="H265" s="8"/>
      <c r="I265" s="8"/>
      <c r="J265" s="8"/>
      <c r="K265" s="8"/>
      <c r="L265" s="8"/>
      <c r="M265" s="8"/>
      <c r="N265" s="8"/>
    </row>
    <row r="266" spans="8:14" ht="12.75">
      <c r="H266" s="8"/>
      <c r="I266" s="8"/>
      <c r="J266" s="8"/>
      <c r="K266" s="8"/>
      <c r="L266" s="8"/>
      <c r="M266" s="8"/>
      <c r="N266" s="8"/>
    </row>
    <row r="267" spans="8:14" ht="12.75">
      <c r="H267" s="8"/>
      <c r="I267" s="8"/>
      <c r="J267" s="8"/>
      <c r="K267" s="8"/>
      <c r="L267" s="8"/>
      <c r="M267" s="8"/>
      <c r="N267" s="8"/>
    </row>
    <row r="268" spans="8:14" ht="12.75">
      <c r="H268" s="8"/>
      <c r="I268" s="8"/>
      <c r="J268" s="8"/>
      <c r="K268" s="8"/>
      <c r="L268" s="8"/>
      <c r="M268" s="8"/>
      <c r="N268" s="8"/>
    </row>
    <row r="269" spans="8:14" ht="12.75">
      <c r="H269" s="8"/>
      <c r="I269" s="8"/>
      <c r="J269" s="8"/>
      <c r="K269" s="8"/>
      <c r="L269" s="8"/>
      <c r="M269" s="8"/>
      <c r="N269" s="8"/>
    </row>
    <row r="270" spans="8:14" ht="12.75">
      <c r="H270" s="8"/>
      <c r="I270" s="8"/>
      <c r="J270" s="8"/>
      <c r="K270" s="8"/>
      <c r="L270" s="8"/>
      <c r="M270" s="8"/>
      <c r="N270" s="8"/>
    </row>
    <row r="271" spans="8:14" ht="12.75">
      <c r="H271" s="8"/>
      <c r="I271" s="8"/>
      <c r="J271" s="8"/>
      <c r="K271" s="8"/>
      <c r="L271" s="8"/>
      <c r="M271" s="8"/>
      <c r="N271" s="8"/>
    </row>
    <row r="272" spans="8:14" ht="12.75">
      <c r="H272" s="8"/>
      <c r="I272" s="8"/>
      <c r="J272" s="8"/>
      <c r="K272" s="8"/>
      <c r="L272" s="8"/>
      <c r="M272" s="8"/>
      <c r="N272" s="8"/>
    </row>
    <row r="273" spans="8:14" ht="12.75">
      <c r="H273" s="8"/>
      <c r="I273" s="8"/>
      <c r="J273" s="8"/>
      <c r="K273" s="8"/>
      <c r="L273" s="8"/>
      <c r="M273" s="8"/>
      <c r="N273" s="8"/>
    </row>
    <row r="274" spans="8:14" ht="12.75">
      <c r="H274" s="8"/>
      <c r="I274" s="8"/>
      <c r="J274" s="8"/>
      <c r="K274" s="8"/>
      <c r="L274" s="8"/>
      <c r="M274" s="8"/>
      <c r="N274" s="8"/>
    </row>
    <row r="275" spans="8:14" ht="12.75">
      <c r="H275" s="8"/>
      <c r="I275" s="8"/>
      <c r="J275" s="8"/>
      <c r="K275" s="8"/>
      <c r="L275" s="8"/>
      <c r="M275" s="8"/>
      <c r="N275" s="8"/>
    </row>
    <row r="276" spans="8:14" ht="12.75">
      <c r="H276" s="8"/>
      <c r="I276" s="8"/>
      <c r="J276" s="8"/>
      <c r="K276" s="8"/>
      <c r="L276" s="8"/>
      <c r="M276" s="8"/>
      <c r="N276" s="8"/>
    </row>
    <row r="277" spans="8:14" ht="12.75">
      <c r="H277" s="8"/>
      <c r="I277" s="8"/>
      <c r="J277" s="8"/>
      <c r="K277" s="8"/>
      <c r="L277" s="8"/>
      <c r="M277" s="8"/>
      <c r="N277" s="8"/>
    </row>
    <row r="278" spans="8:14" ht="12.75">
      <c r="H278" s="8"/>
      <c r="I278" s="8"/>
      <c r="J278" s="8"/>
      <c r="K278" s="8"/>
      <c r="L278" s="8"/>
      <c r="M278" s="8"/>
      <c r="N278" s="8"/>
    </row>
    <row r="279" spans="8:14" ht="12.75">
      <c r="H279" s="8"/>
      <c r="I279" s="8"/>
      <c r="J279" s="8"/>
      <c r="K279" s="8"/>
      <c r="L279" s="8"/>
      <c r="M279" s="8"/>
      <c r="N279" s="8"/>
    </row>
    <row r="280" spans="8:14" ht="12.75">
      <c r="H280" s="8"/>
      <c r="I280" s="8"/>
      <c r="J280" s="8"/>
      <c r="K280" s="8"/>
      <c r="L280" s="8"/>
      <c r="M280" s="8"/>
      <c r="N280" s="8"/>
    </row>
    <row r="281" spans="8:14" ht="12.75">
      <c r="H281" s="8"/>
      <c r="I281" s="8"/>
      <c r="J281" s="8"/>
      <c r="K281" s="8"/>
      <c r="L281" s="8"/>
      <c r="M281" s="8"/>
      <c r="N281" s="8"/>
    </row>
    <row r="282" spans="8:14" ht="12.75">
      <c r="H282" s="8"/>
      <c r="I282" s="8"/>
      <c r="J282" s="8"/>
      <c r="K282" s="8"/>
      <c r="L282" s="8"/>
      <c r="M282" s="8"/>
      <c r="N282" s="8"/>
    </row>
    <row r="283" spans="8:14" ht="12.75">
      <c r="H283" s="8"/>
      <c r="I283" s="8"/>
      <c r="J283" s="8"/>
      <c r="K283" s="8"/>
      <c r="L283" s="8"/>
      <c r="M283" s="8"/>
      <c r="N283" s="8"/>
    </row>
    <row r="284" spans="8:14" ht="12.75">
      <c r="H284" s="8"/>
      <c r="I284" s="8"/>
      <c r="J284" s="8"/>
      <c r="K284" s="8"/>
      <c r="L284" s="8"/>
      <c r="M284" s="8"/>
      <c r="N284" s="8"/>
    </row>
    <row r="285" spans="8:14" ht="12.75">
      <c r="H285" s="8"/>
      <c r="I285" s="8"/>
      <c r="J285" s="8"/>
      <c r="K285" s="8"/>
      <c r="L285" s="8"/>
      <c r="M285" s="8"/>
      <c r="N285" s="8"/>
    </row>
    <row r="286" spans="8:14" ht="12.75">
      <c r="H286" s="8"/>
      <c r="I286" s="8"/>
      <c r="J286" s="8"/>
      <c r="K286" s="8"/>
      <c r="L286" s="8"/>
      <c r="M286" s="8"/>
      <c r="N286" s="8"/>
    </row>
    <row r="287" spans="8:14" ht="12.75">
      <c r="H287" s="8"/>
      <c r="I287" s="8"/>
      <c r="J287" s="8"/>
      <c r="K287" s="8"/>
      <c r="L287" s="8"/>
      <c r="M287" s="8"/>
      <c r="N287" s="8"/>
    </row>
    <row r="288" spans="8:14" ht="12.75">
      <c r="H288" s="8"/>
      <c r="I288" s="8"/>
      <c r="J288" s="8"/>
      <c r="K288" s="8"/>
      <c r="L288" s="8"/>
      <c r="M288" s="8"/>
      <c r="N288" s="8"/>
    </row>
    <row r="289" spans="8:14" ht="12.75">
      <c r="H289" s="8"/>
      <c r="I289" s="8"/>
      <c r="J289" s="8"/>
      <c r="K289" s="8"/>
      <c r="L289" s="8"/>
      <c r="M289" s="8"/>
      <c r="N289" s="8"/>
    </row>
    <row r="290" spans="8:14" ht="12.75">
      <c r="H290" s="8"/>
      <c r="I290" s="8"/>
      <c r="J290" s="8"/>
      <c r="K290" s="8"/>
      <c r="L290" s="8"/>
      <c r="M290" s="8"/>
      <c r="N290" s="8"/>
    </row>
    <row r="291" spans="8:14" ht="12.75">
      <c r="H291" s="8"/>
      <c r="I291" s="8"/>
      <c r="J291" s="8"/>
      <c r="K291" s="8"/>
      <c r="L291" s="8"/>
      <c r="M291" s="8"/>
      <c r="N291" s="8"/>
    </row>
    <row r="292" spans="8:14" ht="12.75">
      <c r="H292" s="8"/>
      <c r="I292" s="8"/>
      <c r="J292" s="8"/>
      <c r="K292" s="8"/>
      <c r="L292" s="8"/>
      <c r="M292" s="8"/>
      <c r="N292" s="8"/>
    </row>
    <row r="293" spans="8:14" ht="12.75">
      <c r="H293" s="8"/>
      <c r="I293" s="8"/>
      <c r="J293" s="8"/>
      <c r="K293" s="8"/>
      <c r="L293" s="8"/>
      <c r="M293" s="8"/>
      <c r="N293" s="8"/>
    </row>
    <row r="294" spans="8:14" ht="12.75">
      <c r="H294" s="8"/>
      <c r="I294" s="8"/>
      <c r="J294" s="8"/>
      <c r="K294" s="8"/>
      <c r="L294" s="8"/>
      <c r="M294" s="8"/>
      <c r="N294" s="8"/>
    </row>
    <row r="295" spans="8:14" ht="12.75">
      <c r="H295" s="8"/>
      <c r="I295" s="8"/>
      <c r="J295" s="8"/>
      <c r="K295" s="8"/>
      <c r="L295" s="8"/>
      <c r="M295" s="8"/>
      <c r="N295" s="8"/>
    </row>
    <row r="296" spans="8:14" ht="12.75">
      <c r="H296" s="8"/>
      <c r="I296" s="8"/>
      <c r="J296" s="8"/>
      <c r="K296" s="8"/>
      <c r="L296" s="8"/>
      <c r="M296" s="8"/>
      <c r="N296" s="8"/>
    </row>
    <row r="297" spans="8:14" ht="12.75">
      <c r="H297" s="8"/>
      <c r="I297" s="8"/>
      <c r="J297" s="8"/>
      <c r="K297" s="8"/>
      <c r="L297" s="8"/>
      <c r="M297" s="8"/>
      <c r="N297" s="8"/>
    </row>
    <row r="298" spans="8:14" ht="12.75">
      <c r="H298" s="8"/>
      <c r="I298" s="8"/>
      <c r="J298" s="8"/>
      <c r="K298" s="8"/>
      <c r="L298" s="8"/>
      <c r="M298" s="8"/>
      <c r="N298" s="8"/>
    </row>
    <row r="299" spans="8:14" ht="12.75">
      <c r="H299" s="8"/>
      <c r="I299" s="8"/>
      <c r="J299" s="8"/>
      <c r="K299" s="8"/>
      <c r="L299" s="8"/>
      <c r="M299" s="8"/>
      <c r="N299" s="8"/>
    </row>
    <row r="300" spans="8:14" ht="12.75">
      <c r="H300" s="8"/>
      <c r="I300" s="8"/>
      <c r="J300" s="8"/>
      <c r="K300" s="8"/>
      <c r="L300" s="8"/>
      <c r="M300" s="8"/>
      <c r="N300" s="8"/>
    </row>
    <row r="301" spans="8:14" ht="12.75">
      <c r="H301" s="8"/>
      <c r="I301" s="8"/>
      <c r="J301" s="8"/>
      <c r="K301" s="8"/>
      <c r="L301" s="8"/>
      <c r="M301" s="8"/>
      <c r="N301" s="8"/>
    </row>
    <row r="302" spans="8:14" ht="12.75">
      <c r="H302" s="8"/>
      <c r="I302" s="8"/>
      <c r="J302" s="8"/>
      <c r="K302" s="8"/>
      <c r="L302" s="8"/>
      <c r="M302" s="8"/>
      <c r="N302" s="8"/>
    </row>
    <row r="303" spans="8:14" ht="12.75">
      <c r="H303" s="8"/>
      <c r="I303" s="8"/>
      <c r="J303" s="8"/>
      <c r="K303" s="8"/>
      <c r="L303" s="8"/>
      <c r="M303" s="8"/>
      <c r="N303" s="8"/>
    </row>
    <row r="304" spans="8:14" ht="12.75">
      <c r="H304" s="8"/>
      <c r="I304" s="8"/>
      <c r="J304" s="8"/>
      <c r="K304" s="8"/>
      <c r="L304" s="8"/>
      <c r="M304" s="8"/>
      <c r="N304" s="8"/>
    </row>
    <row r="305" spans="8:14" ht="12.75">
      <c r="H305" s="8"/>
      <c r="I305" s="8"/>
      <c r="J305" s="8"/>
      <c r="K305" s="8"/>
      <c r="L305" s="8"/>
      <c r="M305" s="8"/>
      <c r="N305" s="8"/>
    </row>
    <row r="306" spans="8:14" ht="12.75">
      <c r="H306" s="8"/>
      <c r="I306" s="8"/>
      <c r="J306" s="8"/>
      <c r="K306" s="8"/>
      <c r="L306" s="8"/>
      <c r="M306" s="8"/>
      <c r="N306" s="8"/>
    </row>
    <row r="307" spans="8:14" ht="12.75">
      <c r="H307" s="8"/>
      <c r="I307" s="8"/>
      <c r="J307" s="8"/>
      <c r="K307" s="8"/>
      <c r="L307" s="8"/>
      <c r="M307" s="8"/>
      <c r="N307" s="8"/>
    </row>
    <row r="308" spans="8:14" ht="12.75">
      <c r="H308" s="8"/>
      <c r="I308" s="8"/>
      <c r="J308" s="8"/>
      <c r="K308" s="8"/>
      <c r="L308" s="8"/>
      <c r="M308" s="8"/>
      <c r="N308" s="8"/>
    </row>
    <row r="309" spans="8:14" ht="12.75">
      <c r="H309" s="8"/>
      <c r="I309" s="8"/>
      <c r="J309" s="8"/>
      <c r="K309" s="8"/>
      <c r="L309" s="8"/>
      <c r="M309" s="8"/>
      <c r="N309" s="8"/>
    </row>
    <row r="310" spans="8:14" ht="12.75">
      <c r="H310" s="8"/>
      <c r="I310" s="8"/>
      <c r="J310" s="8"/>
      <c r="K310" s="8"/>
      <c r="L310" s="8"/>
      <c r="M310" s="8"/>
      <c r="N310" s="8"/>
    </row>
    <row r="311" spans="8:14" ht="12.75">
      <c r="H311" s="8"/>
      <c r="I311" s="8"/>
      <c r="J311" s="8"/>
      <c r="K311" s="8"/>
      <c r="L311" s="8"/>
      <c r="M311" s="8"/>
      <c r="N311" s="8"/>
    </row>
    <row r="312" spans="8:14" ht="12.75">
      <c r="H312" s="8"/>
      <c r="I312" s="8"/>
      <c r="J312" s="8"/>
      <c r="K312" s="8"/>
      <c r="L312" s="8"/>
      <c r="M312" s="8"/>
      <c r="N312" s="8"/>
    </row>
    <row r="313" spans="8:14" ht="12.75">
      <c r="H313" s="8"/>
      <c r="I313" s="8"/>
      <c r="J313" s="8"/>
      <c r="K313" s="8"/>
      <c r="L313" s="8"/>
      <c r="M313" s="8"/>
      <c r="N313" s="8"/>
    </row>
    <row r="314" spans="8:14" ht="12.75">
      <c r="H314" s="8"/>
      <c r="I314" s="8"/>
      <c r="J314" s="8"/>
      <c r="K314" s="8"/>
      <c r="L314" s="8"/>
      <c r="M314" s="8"/>
      <c r="N314" s="8"/>
    </row>
    <row r="315" spans="8:14" ht="12.75">
      <c r="H315" s="8"/>
      <c r="I315" s="8"/>
      <c r="J315" s="8"/>
      <c r="K315" s="8"/>
      <c r="L315" s="8"/>
      <c r="M315" s="8"/>
      <c r="N315" s="8"/>
    </row>
    <row r="316" spans="8:14" ht="12.75">
      <c r="H316" s="8"/>
      <c r="I316" s="8"/>
      <c r="J316" s="8"/>
      <c r="K316" s="8"/>
      <c r="L316" s="8"/>
      <c r="M316" s="8"/>
      <c r="N316" s="8"/>
    </row>
    <row r="317" spans="8:14" ht="12.75">
      <c r="H317" s="8"/>
      <c r="I317" s="8"/>
      <c r="J317" s="8"/>
      <c r="K317" s="8"/>
      <c r="L317" s="8"/>
      <c r="M317" s="8"/>
      <c r="N317" s="8"/>
    </row>
    <row r="318" spans="8:14" ht="12.75">
      <c r="H318" s="8"/>
      <c r="I318" s="8"/>
      <c r="J318" s="8"/>
      <c r="K318" s="8"/>
      <c r="L318" s="8"/>
      <c r="M318" s="8"/>
      <c r="N318" s="8"/>
    </row>
    <row r="319" spans="8:14" ht="12.75">
      <c r="H319" s="8"/>
      <c r="I319" s="8"/>
      <c r="J319" s="8"/>
      <c r="K319" s="8"/>
      <c r="L319" s="8"/>
      <c r="M319" s="8"/>
      <c r="N319" s="8"/>
    </row>
    <row r="320" spans="8:14" ht="12.75">
      <c r="H320" s="8"/>
      <c r="I320" s="8"/>
      <c r="J320" s="8"/>
      <c r="K320" s="8"/>
      <c r="L320" s="8"/>
      <c r="M320" s="8"/>
      <c r="N320" s="8"/>
    </row>
    <row r="321" spans="8:14" ht="12.75">
      <c r="H321" s="8"/>
      <c r="I321" s="8"/>
      <c r="J321" s="8"/>
      <c r="K321" s="8"/>
      <c r="L321" s="8"/>
      <c r="M321" s="8"/>
      <c r="N321" s="8"/>
    </row>
    <row r="322" spans="8:14" ht="12.75">
      <c r="H322" s="8"/>
      <c r="I322" s="8"/>
      <c r="J322" s="8"/>
      <c r="K322" s="8"/>
      <c r="L322" s="8"/>
      <c r="M322" s="8"/>
      <c r="N322" s="8"/>
    </row>
    <row r="323" spans="8:14" ht="12.75">
      <c r="H323" s="8"/>
      <c r="I323" s="8"/>
      <c r="J323" s="8"/>
      <c r="K323" s="8"/>
      <c r="L323" s="8"/>
      <c r="M323" s="8"/>
      <c r="N323" s="8"/>
    </row>
    <row r="324" spans="8:14" ht="12.75">
      <c r="H324" s="8"/>
      <c r="I324" s="8"/>
      <c r="J324" s="8"/>
      <c r="K324" s="8"/>
      <c r="L324" s="8"/>
      <c r="M324" s="8"/>
      <c r="N324" s="8"/>
    </row>
    <row r="325" spans="8:14" ht="12.75">
      <c r="H325" s="8"/>
      <c r="I325" s="8"/>
      <c r="J325" s="8"/>
      <c r="K325" s="8"/>
      <c r="L325" s="8"/>
      <c r="M325" s="8"/>
      <c r="N325" s="8"/>
    </row>
    <row r="326" spans="8:14" ht="12.75">
      <c r="H326" s="8"/>
      <c r="I326" s="8"/>
      <c r="J326" s="8"/>
      <c r="K326" s="8"/>
      <c r="L326" s="8"/>
      <c r="M326" s="8"/>
      <c r="N326" s="8"/>
    </row>
    <row r="327" spans="8:14" ht="12.75">
      <c r="H327" s="8"/>
      <c r="I327" s="8"/>
      <c r="J327" s="8"/>
      <c r="K327" s="8"/>
      <c r="L327" s="8"/>
      <c r="M327" s="8"/>
      <c r="N327" s="8"/>
    </row>
    <row r="328" spans="8:14" ht="12.75">
      <c r="H328" s="8"/>
      <c r="I328" s="8"/>
      <c r="J328" s="8"/>
      <c r="K328" s="8"/>
      <c r="L328" s="8"/>
      <c r="M328" s="8"/>
      <c r="N328" s="8"/>
    </row>
    <row r="329" spans="8:14" ht="12.75">
      <c r="H329" s="8"/>
      <c r="I329" s="8"/>
      <c r="J329" s="8"/>
      <c r="K329" s="8"/>
      <c r="L329" s="8"/>
      <c r="M329" s="8"/>
      <c r="N329" s="8"/>
    </row>
    <row r="330" spans="8:14" ht="12.75">
      <c r="H330" s="8"/>
      <c r="I330" s="8"/>
      <c r="J330" s="8"/>
      <c r="K330" s="8"/>
      <c r="L330" s="8"/>
      <c r="M330" s="8"/>
      <c r="N330" s="8"/>
    </row>
    <row r="331" spans="8:14" ht="12.75">
      <c r="H331" s="8"/>
      <c r="I331" s="8"/>
      <c r="J331" s="8"/>
      <c r="K331" s="8"/>
      <c r="L331" s="8"/>
      <c r="M331" s="8"/>
      <c r="N331" s="8"/>
    </row>
    <row r="332" spans="8:14" ht="12.75">
      <c r="H332" s="8"/>
      <c r="I332" s="8"/>
      <c r="J332" s="8"/>
      <c r="K332" s="8"/>
      <c r="L332" s="8"/>
      <c r="M332" s="8"/>
      <c r="N332" s="8"/>
    </row>
    <row r="333" spans="8:14" ht="12.75">
      <c r="H333" s="8"/>
      <c r="I333" s="8"/>
      <c r="J333" s="8"/>
      <c r="K333" s="8"/>
      <c r="L333" s="8"/>
      <c r="M333" s="8"/>
      <c r="N333" s="8"/>
    </row>
    <row r="334" spans="8:14" ht="12.75">
      <c r="H334" s="8"/>
      <c r="I334" s="8"/>
      <c r="J334" s="8"/>
      <c r="K334" s="8"/>
      <c r="L334" s="8"/>
      <c r="M334" s="8"/>
      <c r="N334" s="8"/>
    </row>
    <row r="335" spans="8:14" ht="12.75">
      <c r="H335" s="8"/>
      <c r="I335" s="8"/>
      <c r="J335" s="8"/>
      <c r="K335" s="8"/>
      <c r="L335" s="8"/>
      <c r="M335" s="8"/>
      <c r="N335" s="8"/>
    </row>
    <row r="336" spans="8:14" ht="12.75">
      <c r="H336" s="8"/>
      <c r="I336" s="8"/>
      <c r="J336" s="8"/>
      <c r="K336" s="8"/>
      <c r="L336" s="8"/>
      <c r="M336" s="8"/>
      <c r="N336" s="8"/>
    </row>
    <row r="337" spans="8:14" ht="12.75">
      <c r="H337" s="8"/>
      <c r="I337" s="8"/>
      <c r="J337" s="8"/>
      <c r="K337" s="8"/>
      <c r="L337" s="8"/>
      <c r="M337" s="8"/>
      <c r="N337" s="8"/>
    </row>
    <row r="338" spans="8:14" ht="12.75">
      <c r="H338" s="8"/>
      <c r="I338" s="8"/>
      <c r="J338" s="8"/>
      <c r="K338" s="8"/>
      <c r="L338" s="8"/>
      <c r="M338" s="8"/>
      <c r="N338" s="8"/>
    </row>
    <row r="339" spans="8:14" ht="12.75">
      <c r="H339" s="8"/>
      <c r="I339" s="8"/>
      <c r="J339" s="8"/>
      <c r="K339" s="8"/>
      <c r="L339" s="8"/>
      <c r="M339" s="8"/>
      <c r="N339" s="8"/>
    </row>
    <row r="340" spans="8:14" ht="12.75">
      <c r="H340" s="8"/>
      <c r="I340" s="8"/>
      <c r="J340" s="8"/>
      <c r="K340" s="8"/>
      <c r="L340" s="8"/>
      <c r="M340" s="8"/>
      <c r="N340" s="8"/>
    </row>
    <row r="341" spans="8:14" ht="12.75">
      <c r="H341" s="8"/>
      <c r="I341" s="8"/>
      <c r="J341" s="8"/>
      <c r="K341" s="8"/>
      <c r="L341" s="8"/>
      <c r="M341" s="8"/>
      <c r="N341" s="8"/>
    </row>
    <row r="342" spans="8:14" ht="12.75">
      <c r="H342" s="8"/>
      <c r="I342" s="8"/>
      <c r="J342" s="8"/>
      <c r="K342" s="8"/>
      <c r="L342" s="8"/>
      <c r="M342" s="8"/>
      <c r="N342" s="8"/>
    </row>
    <row r="343" spans="8:14" ht="12.75">
      <c r="H343" s="8"/>
      <c r="I343" s="8"/>
      <c r="J343" s="8"/>
      <c r="K343" s="8"/>
      <c r="L343" s="8"/>
      <c r="M343" s="8"/>
      <c r="N343" s="8"/>
    </row>
    <row r="344" spans="8:14" ht="12.75">
      <c r="H344" s="8"/>
      <c r="I344" s="8"/>
      <c r="J344" s="8"/>
      <c r="K344" s="8"/>
      <c r="L344" s="8"/>
      <c r="M344" s="8"/>
      <c r="N344" s="8"/>
    </row>
    <row r="345" spans="8:14" ht="12.75">
      <c r="H345" s="8"/>
      <c r="I345" s="8"/>
      <c r="J345" s="8"/>
      <c r="K345" s="8"/>
      <c r="L345" s="8"/>
      <c r="M345" s="8"/>
      <c r="N345" s="8"/>
    </row>
    <row r="346" spans="8:14" ht="12.75">
      <c r="H346" s="8"/>
      <c r="I346" s="8"/>
      <c r="J346" s="8"/>
      <c r="K346" s="8"/>
      <c r="L346" s="8"/>
      <c r="M346" s="8"/>
      <c r="N346" s="8"/>
    </row>
    <row r="347" spans="8:14" ht="12.75">
      <c r="H347" s="8"/>
      <c r="I347" s="8"/>
      <c r="J347" s="8"/>
      <c r="K347" s="8"/>
      <c r="L347" s="8"/>
      <c r="M347" s="8"/>
      <c r="N347" s="8"/>
    </row>
    <row r="348" spans="8:14" ht="12.75">
      <c r="H348" s="8"/>
      <c r="I348" s="8"/>
      <c r="J348" s="8"/>
      <c r="K348" s="8"/>
      <c r="L348" s="8"/>
      <c r="M348" s="8"/>
      <c r="N348" s="8"/>
    </row>
    <row r="349" spans="8:14" ht="12.75">
      <c r="H349" s="8"/>
      <c r="I349" s="8"/>
      <c r="J349" s="8"/>
      <c r="K349" s="8"/>
      <c r="L349" s="8"/>
      <c r="M349" s="8"/>
      <c r="N349" s="8"/>
    </row>
    <row r="350" spans="8:14" ht="12.75">
      <c r="H350" s="8"/>
      <c r="I350" s="8"/>
      <c r="J350" s="8"/>
      <c r="K350" s="8"/>
      <c r="L350" s="8"/>
      <c r="M350" s="8"/>
      <c r="N350" s="8"/>
    </row>
    <row r="351" spans="8:14" ht="12.75">
      <c r="H351" s="8"/>
      <c r="I351" s="8"/>
      <c r="J351" s="8"/>
      <c r="K351" s="8"/>
      <c r="L351" s="8"/>
      <c r="M351" s="8"/>
      <c r="N351" s="8"/>
    </row>
    <row r="352" spans="8:14" ht="12.75">
      <c r="H352" s="8"/>
      <c r="I352" s="8"/>
      <c r="J352" s="8"/>
      <c r="K352" s="8"/>
      <c r="L352" s="8"/>
      <c r="M352" s="8"/>
      <c r="N352" s="8"/>
    </row>
    <row r="353" spans="8:14" ht="12.75">
      <c r="H353" s="8"/>
      <c r="I353" s="8"/>
      <c r="J353" s="8"/>
      <c r="K353" s="8"/>
      <c r="L353" s="8"/>
      <c r="M353" s="8"/>
      <c r="N353" s="8"/>
    </row>
    <row r="354" spans="8:14" ht="12.75">
      <c r="H354" s="8"/>
      <c r="I354" s="8"/>
      <c r="J354" s="8"/>
      <c r="K354" s="8"/>
      <c r="L354" s="8"/>
      <c r="M354" s="8"/>
      <c r="N354" s="8"/>
    </row>
    <row r="355" spans="8:14" ht="12.75">
      <c r="H355" s="8"/>
      <c r="I355" s="8"/>
      <c r="J355" s="8"/>
      <c r="K355" s="8"/>
      <c r="L355" s="8"/>
      <c r="M355" s="8"/>
      <c r="N355" s="8"/>
    </row>
    <row r="356" spans="8:14" ht="12.75">
      <c r="H356" s="8"/>
      <c r="I356" s="8"/>
      <c r="J356" s="8"/>
      <c r="K356" s="8"/>
      <c r="L356" s="8"/>
      <c r="M356" s="8"/>
      <c r="N356" s="8"/>
    </row>
    <row r="357" spans="8:14" ht="12.75">
      <c r="H357" s="8"/>
      <c r="I357" s="8"/>
      <c r="J357" s="8"/>
      <c r="K357" s="8"/>
      <c r="L357" s="8"/>
      <c r="M357" s="8"/>
      <c r="N357" s="8"/>
    </row>
    <row r="358" spans="8:14" ht="12.75">
      <c r="H358" s="8"/>
      <c r="I358" s="8"/>
      <c r="J358" s="8"/>
      <c r="K358" s="8"/>
      <c r="L358" s="8"/>
      <c r="M358" s="8"/>
      <c r="N358" s="8"/>
    </row>
    <row r="359" spans="8:14" ht="12.75">
      <c r="H359" s="8"/>
      <c r="I359" s="8"/>
      <c r="J359" s="8"/>
      <c r="K359" s="8"/>
      <c r="L359" s="8"/>
      <c r="M359" s="8"/>
      <c r="N359" s="8"/>
    </row>
    <row r="360" spans="8:14" ht="12.75">
      <c r="H360" s="8"/>
      <c r="I360" s="8"/>
      <c r="J360" s="8"/>
      <c r="K360" s="8"/>
      <c r="L360" s="8"/>
      <c r="M360" s="8"/>
      <c r="N360" s="8"/>
    </row>
    <row r="361" spans="8:14" ht="12.75">
      <c r="H361" s="8"/>
      <c r="I361" s="8"/>
      <c r="J361" s="8"/>
      <c r="K361" s="8"/>
      <c r="L361" s="8"/>
      <c r="M361" s="8"/>
      <c r="N361" s="8"/>
    </row>
    <row r="362" spans="8:14" ht="12.75">
      <c r="H362" s="8"/>
      <c r="I362" s="8"/>
      <c r="J362" s="8"/>
      <c r="K362" s="8"/>
      <c r="L362" s="8"/>
      <c r="M362" s="8"/>
      <c r="N362" s="8"/>
    </row>
    <row r="363" spans="8:14" ht="12.75">
      <c r="H363" s="8"/>
      <c r="I363" s="8"/>
      <c r="J363" s="8"/>
      <c r="K363" s="8"/>
      <c r="L363" s="8"/>
      <c r="M363" s="8"/>
      <c r="N363" s="8"/>
    </row>
    <row r="364" spans="8:14" ht="12.75">
      <c r="H364" s="8"/>
      <c r="I364" s="8"/>
      <c r="J364" s="8"/>
      <c r="K364" s="8"/>
      <c r="L364" s="8"/>
      <c r="M364" s="8"/>
      <c r="N364" s="8"/>
    </row>
    <row r="365" spans="8:14" ht="12.75">
      <c r="H365" s="8"/>
      <c r="I365" s="8"/>
      <c r="J365" s="8"/>
      <c r="K365" s="8"/>
      <c r="L365" s="8"/>
      <c r="M365" s="8"/>
      <c r="N365" s="8"/>
    </row>
    <row r="366" spans="8:14" ht="12.75">
      <c r="H366" s="8"/>
      <c r="I366" s="8"/>
      <c r="J366" s="8"/>
      <c r="K366" s="8"/>
      <c r="L366" s="8"/>
      <c r="M366" s="8"/>
      <c r="N366" s="8"/>
    </row>
    <row r="367" spans="8:14" ht="12.75">
      <c r="H367" s="8"/>
      <c r="I367" s="8"/>
      <c r="J367" s="8"/>
      <c r="K367" s="8"/>
      <c r="L367" s="8"/>
      <c r="M367" s="8"/>
      <c r="N367" s="8"/>
    </row>
    <row r="368" spans="8:14" ht="12.75">
      <c r="H368" s="8"/>
      <c r="I368" s="8"/>
      <c r="J368" s="8"/>
      <c r="K368" s="8"/>
      <c r="L368" s="8"/>
      <c r="M368" s="8"/>
      <c r="N368" s="8"/>
    </row>
    <row r="369" spans="8:14" ht="12.75">
      <c r="H369" s="8"/>
      <c r="I369" s="8"/>
      <c r="J369" s="8"/>
      <c r="K369" s="8"/>
      <c r="L369" s="8"/>
      <c r="M369" s="8"/>
      <c r="N369" s="8"/>
    </row>
    <row r="370" spans="8:14" ht="12.75">
      <c r="H370" s="8"/>
      <c r="I370" s="8"/>
      <c r="J370" s="8"/>
      <c r="K370" s="8"/>
      <c r="L370" s="8"/>
      <c r="M370" s="8"/>
      <c r="N370" s="8"/>
    </row>
    <row r="371" spans="8:14" ht="12.75">
      <c r="H371" s="8"/>
      <c r="I371" s="8"/>
      <c r="J371" s="8"/>
      <c r="K371" s="8"/>
      <c r="L371" s="8"/>
      <c r="M371" s="8"/>
      <c r="N371" s="8"/>
    </row>
    <row r="372" spans="8:14" ht="12.75">
      <c r="H372" s="8"/>
      <c r="I372" s="8"/>
      <c r="J372" s="8"/>
      <c r="K372" s="8"/>
      <c r="L372" s="8"/>
      <c r="M372" s="8"/>
      <c r="N372" s="8"/>
    </row>
    <row r="373" spans="8:14" ht="12.75">
      <c r="H373" s="8"/>
      <c r="I373" s="8"/>
      <c r="J373" s="8"/>
      <c r="K373" s="8"/>
      <c r="L373" s="8"/>
      <c r="M373" s="8"/>
      <c r="N373" s="8"/>
    </row>
    <row r="374" spans="8:14" ht="12.75">
      <c r="H374" s="8"/>
      <c r="I374" s="8"/>
      <c r="J374" s="8"/>
      <c r="K374" s="8"/>
      <c r="L374" s="8"/>
      <c r="M374" s="8"/>
      <c r="N374" s="8"/>
    </row>
    <row r="375" spans="8:14" ht="12.75">
      <c r="H375" s="8"/>
      <c r="I375" s="8"/>
      <c r="J375" s="8"/>
      <c r="K375" s="8"/>
      <c r="L375" s="8"/>
      <c r="M375" s="8"/>
      <c r="N375" s="8"/>
    </row>
    <row r="376" spans="8:14" ht="12.75">
      <c r="H376" s="8"/>
      <c r="I376" s="8"/>
      <c r="J376" s="8"/>
      <c r="K376" s="8"/>
      <c r="L376" s="8"/>
      <c r="M376" s="8"/>
      <c r="N376" s="8"/>
    </row>
    <row r="377" spans="8:14" ht="12.75">
      <c r="H377" s="8"/>
      <c r="I377" s="8"/>
      <c r="J377" s="8"/>
      <c r="K377" s="8"/>
      <c r="L377" s="8"/>
      <c r="M377" s="8"/>
      <c r="N377" s="8"/>
    </row>
    <row r="378" spans="8:14" ht="12.75">
      <c r="H378" s="8"/>
      <c r="I378" s="8"/>
      <c r="J378" s="8"/>
      <c r="K378" s="8"/>
      <c r="L378" s="8"/>
      <c r="M378" s="8"/>
      <c r="N378" s="8"/>
    </row>
    <row r="379" spans="8:14" ht="12.75">
      <c r="H379" s="8"/>
      <c r="I379" s="8"/>
      <c r="J379" s="8"/>
      <c r="K379" s="8"/>
      <c r="L379" s="8"/>
      <c r="M379" s="8"/>
      <c r="N379" s="8"/>
    </row>
    <row r="380" spans="8:14" ht="12.75">
      <c r="H380" s="8"/>
      <c r="I380" s="8"/>
      <c r="J380" s="8"/>
      <c r="K380" s="8"/>
      <c r="L380" s="8"/>
      <c r="M380" s="8"/>
      <c r="N380" s="8"/>
    </row>
    <row r="381" spans="8:14" ht="12.75">
      <c r="H381" s="8"/>
      <c r="I381" s="8"/>
      <c r="J381" s="8"/>
      <c r="K381" s="8"/>
      <c r="L381" s="8"/>
      <c r="M381" s="8"/>
      <c r="N381" s="8"/>
    </row>
    <row r="382" spans="8:14" ht="12.75">
      <c r="H382" s="8"/>
      <c r="I382" s="8"/>
      <c r="J382" s="8"/>
      <c r="K382" s="8"/>
      <c r="L382" s="8"/>
      <c r="M382" s="8"/>
      <c r="N382" s="8"/>
    </row>
    <row r="383" spans="8:14" ht="12.75">
      <c r="H383" s="8"/>
      <c r="I383" s="8"/>
      <c r="J383" s="8"/>
      <c r="K383" s="8"/>
      <c r="L383" s="8"/>
      <c r="M383" s="8"/>
      <c r="N383" s="8"/>
    </row>
    <row r="384" spans="8:14" ht="12.75">
      <c r="H384" s="8"/>
      <c r="I384" s="8"/>
      <c r="J384" s="8"/>
      <c r="K384" s="8"/>
      <c r="L384" s="8"/>
      <c r="M384" s="8"/>
      <c r="N384" s="8"/>
    </row>
    <row r="385" spans="8:14" ht="12.75">
      <c r="H385" s="8"/>
      <c r="I385" s="8"/>
      <c r="J385" s="8"/>
      <c r="K385" s="8"/>
      <c r="L385" s="8"/>
      <c r="M385" s="8"/>
      <c r="N385" s="8"/>
    </row>
    <row r="386" spans="8:14" ht="12.75">
      <c r="H386" s="8"/>
      <c r="I386" s="8"/>
      <c r="J386" s="8"/>
      <c r="K386" s="8"/>
      <c r="L386" s="8"/>
      <c r="M386" s="8"/>
      <c r="N386" s="8"/>
    </row>
    <row r="387" spans="8:14" ht="12.75">
      <c r="H387" s="8"/>
      <c r="I387" s="8"/>
      <c r="J387" s="8"/>
      <c r="K387" s="8"/>
      <c r="L387" s="8"/>
      <c r="M387" s="8"/>
      <c r="N387" s="8"/>
    </row>
    <row r="388" spans="8:14" ht="12.75">
      <c r="H388" s="8"/>
      <c r="I388" s="8"/>
      <c r="J388" s="8"/>
      <c r="K388" s="8"/>
      <c r="L388" s="8"/>
      <c r="M388" s="8"/>
      <c r="N388" s="8"/>
    </row>
    <row r="389" spans="8:14" ht="12.75">
      <c r="H389" s="8"/>
      <c r="I389" s="8"/>
      <c r="J389" s="8"/>
      <c r="K389" s="8"/>
      <c r="L389" s="8"/>
      <c r="M389" s="8"/>
      <c r="N389" s="8"/>
    </row>
    <row r="390" spans="8:14" ht="12.75">
      <c r="H390" s="8"/>
      <c r="I390" s="8"/>
      <c r="J390" s="8"/>
      <c r="K390" s="8"/>
      <c r="L390" s="8"/>
      <c r="M390" s="8"/>
      <c r="N390" s="8"/>
    </row>
    <row r="391" spans="8:14" ht="12.75">
      <c r="H391" s="8"/>
      <c r="I391" s="8"/>
      <c r="J391" s="8"/>
      <c r="K391" s="8"/>
      <c r="L391" s="8"/>
      <c r="M391" s="8"/>
      <c r="N391" s="8"/>
    </row>
    <row r="392" spans="8:14" ht="12.75">
      <c r="H392" s="8"/>
      <c r="I392" s="8"/>
      <c r="J392" s="8"/>
      <c r="K392" s="8"/>
      <c r="L392" s="8"/>
      <c r="M392" s="8"/>
      <c r="N392" s="8"/>
    </row>
    <row r="393" spans="8:14" ht="12.75">
      <c r="H393" s="8"/>
      <c r="I393" s="8"/>
      <c r="J393" s="8"/>
      <c r="K393" s="8"/>
      <c r="L393" s="8"/>
      <c r="M393" s="8"/>
      <c r="N393" s="8"/>
    </row>
    <row r="394" spans="8:14" ht="12.75">
      <c r="H394" s="8"/>
      <c r="I394" s="8"/>
      <c r="J394" s="8"/>
      <c r="K394" s="8"/>
      <c r="L394" s="8"/>
      <c r="M394" s="8"/>
      <c r="N394" s="8"/>
    </row>
    <row r="395" spans="8:14" ht="12.75">
      <c r="H395" s="8"/>
      <c r="I395" s="8"/>
      <c r="J395" s="8"/>
      <c r="K395" s="8"/>
      <c r="L395" s="8"/>
      <c r="M395" s="8"/>
      <c r="N395" s="8"/>
    </row>
    <row r="396" spans="8:14" ht="12.75">
      <c r="H396" s="8"/>
      <c r="I396" s="8"/>
      <c r="J396" s="8"/>
      <c r="K396" s="8"/>
      <c r="L396" s="8"/>
      <c r="M396" s="8"/>
      <c r="N396" s="8"/>
    </row>
    <row r="397" spans="8:14" ht="12.75">
      <c r="H397" s="8"/>
      <c r="I397" s="8"/>
      <c r="J397" s="8"/>
      <c r="K397" s="8"/>
      <c r="L397" s="8"/>
      <c r="M397" s="8"/>
      <c r="N397" s="8"/>
    </row>
    <row r="398" spans="8:14" ht="12.75">
      <c r="H398" s="8"/>
      <c r="I398" s="8"/>
      <c r="J398" s="8"/>
      <c r="K398" s="8"/>
      <c r="L398" s="8"/>
      <c r="M398" s="8"/>
      <c r="N398" s="8"/>
    </row>
    <row r="399" spans="8:14" ht="12.75">
      <c r="H399" s="8"/>
      <c r="I399" s="8"/>
      <c r="J399" s="8"/>
      <c r="K399" s="8"/>
      <c r="L399" s="8"/>
      <c r="M399" s="8"/>
      <c r="N399" s="8"/>
    </row>
    <row r="400" spans="8:14" ht="12.75">
      <c r="H400" s="8"/>
      <c r="I400" s="8"/>
      <c r="J400" s="8"/>
      <c r="K400" s="8"/>
      <c r="L400" s="8"/>
      <c r="M400" s="8"/>
      <c r="N400" s="8"/>
    </row>
    <row r="401" spans="8:14" ht="12.75">
      <c r="H401" s="8"/>
      <c r="I401" s="8"/>
      <c r="J401" s="8"/>
      <c r="K401" s="8"/>
      <c r="L401" s="8"/>
      <c r="M401" s="8"/>
      <c r="N401" s="8"/>
    </row>
    <row r="402" spans="8:14" ht="12.75">
      <c r="H402" s="8"/>
      <c r="I402" s="8"/>
      <c r="J402" s="8"/>
      <c r="K402" s="8"/>
      <c r="L402" s="8"/>
      <c r="M402" s="8"/>
      <c r="N402" s="8"/>
    </row>
    <row r="403" spans="8:14" ht="12.75">
      <c r="H403" s="8"/>
      <c r="I403" s="8"/>
      <c r="J403" s="8"/>
      <c r="K403" s="8"/>
      <c r="L403" s="8"/>
      <c r="M403" s="8"/>
      <c r="N403" s="8"/>
    </row>
    <row r="404" spans="8:14" ht="12.75">
      <c r="H404" s="8"/>
      <c r="I404" s="8"/>
      <c r="J404" s="8"/>
      <c r="K404" s="8"/>
      <c r="L404" s="8"/>
      <c r="M404" s="8"/>
      <c r="N404" s="8"/>
    </row>
    <row r="405" spans="8:14" ht="12.75">
      <c r="H405" s="8"/>
      <c r="I405" s="8"/>
      <c r="J405" s="8"/>
      <c r="K405" s="8"/>
      <c r="L405" s="8"/>
      <c r="M405" s="8"/>
      <c r="N405" s="8"/>
    </row>
    <row r="406" spans="8:14" ht="12.75">
      <c r="H406" s="8"/>
      <c r="I406" s="8"/>
      <c r="J406" s="8"/>
      <c r="K406" s="8"/>
      <c r="L406" s="8"/>
      <c r="M406" s="8"/>
      <c r="N406" s="8"/>
    </row>
    <row r="407" spans="8:14" ht="12.75">
      <c r="H407" s="8"/>
      <c r="I407" s="8"/>
      <c r="J407" s="8"/>
      <c r="K407" s="8"/>
      <c r="L407" s="8"/>
      <c r="M407" s="8"/>
      <c r="N407" s="8"/>
    </row>
    <row r="408" spans="8:14" ht="12.75">
      <c r="H408" s="8"/>
      <c r="I408" s="8"/>
      <c r="J408" s="8"/>
      <c r="K408" s="8"/>
      <c r="L408" s="8"/>
      <c r="M408" s="8"/>
      <c r="N408" s="8"/>
    </row>
    <row r="409" spans="8:14" ht="12.75">
      <c r="H409" s="8"/>
      <c r="I409" s="8"/>
      <c r="J409" s="8"/>
      <c r="K409" s="8"/>
      <c r="L409" s="8"/>
      <c r="M409" s="8"/>
      <c r="N409" s="8"/>
    </row>
    <row r="410" spans="8:14" ht="12.75">
      <c r="H410" s="8"/>
      <c r="I410" s="8"/>
      <c r="J410" s="8"/>
      <c r="K410" s="8"/>
      <c r="L410" s="8"/>
      <c r="M410" s="8"/>
      <c r="N410" s="8"/>
    </row>
    <row r="411" spans="8:14" ht="12.75">
      <c r="H411" s="8"/>
      <c r="I411" s="8"/>
      <c r="J411" s="8"/>
      <c r="K411" s="8"/>
      <c r="L411" s="8"/>
      <c r="M411" s="8"/>
      <c r="N411" s="8"/>
    </row>
    <row r="412" spans="8:14" ht="12.75">
      <c r="H412" s="8"/>
      <c r="I412" s="8"/>
      <c r="J412" s="8"/>
      <c r="K412" s="8"/>
      <c r="L412" s="8"/>
      <c r="M412" s="8"/>
      <c r="N412" s="8"/>
    </row>
    <row r="413" spans="8:14" ht="12.75">
      <c r="H413" s="8"/>
      <c r="I413" s="8"/>
      <c r="J413" s="8"/>
      <c r="K413" s="8"/>
      <c r="L413" s="8"/>
      <c r="M413" s="8"/>
      <c r="N413" s="8"/>
    </row>
    <row r="414" spans="8:14" ht="12.75">
      <c r="H414" s="8"/>
      <c r="I414" s="8"/>
      <c r="J414" s="8"/>
      <c r="K414" s="8"/>
      <c r="L414" s="8"/>
      <c r="M414" s="8"/>
      <c r="N414" s="8"/>
    </row>
    <row r="415" spans="8:14" ht="12.75">
      <c r="H415" s="8"/>
      <c r="I415" s="8"/>
      <c r="J415" s="8"/>
      <c r="K415" s="8"/>
      <c r="L415" s="8"/>
      <c r="M415" s="8"/>
      <c r="N415" s="8"/>
    </row>
    <row r="416" spans="8:14" ht="12.75">
      <c r="H416" s="8"/>
      <c r="I416" s="8"/>
      <c r="J416" s="8"/>
      <c r="K416" s="8"/>
      <c r="L416" s="8"/>
      <c r="M416" s="8"/>
      <c r="N416" s="8"/>
    </row>
    <row r="417" spans="8:14" ht="12.75">
      <c r="H417" s="8"/>
      <c r="I417" s="8"/>
      <c r="J417" s="8"/>
      <c r="K417" s="8"/>
      <c r="L417" s="8"/>
      <c r="M417" s="8"/>
      <c r="N417" s="8"/>
    </row>
    <row r="418" spans="8:14" ht="12.75">
      <c r="H418" s="8"/>
      <c r="I418" s="8"/>
      <c r="J418" s="8"/>
      <c r="K418" s="8"/>
      <c r="L418" s="8"/>
      <c r="M418" s="8"/>
      <c r="N418" s="8"/>
    </row>
    <row r="419" spans="8:14" ht="12.75">
      <c r="H419" s="8"/>
      <c r="I419" s="8"/>
      <c r="J419" s="8"/>
      <c r="K419" s="8"/>
      <c r="L419" s="8"/>
      <c r="M419" s="8"/>
      <c r="N419" s="8"/>
    </row>
    <row r="420" spans="8:14" ht="12.75">
      <c r="H420" s="8"/>
      <c r="I420" s="8"/>
      <c r="J420" s="8"/>
      <c r="K420" s="8"/>
      <c r="L420" s="8"/>
      <c r="M420" s="8"/>
      <c r="N420" s="8"/>
    </row>
    <row r="421" spans="8:14" ht="12.75">
      <c r="H421" s="8"/>
      <c r="I421" s="8"/>
      <c r="J421" s="8"/>
      <c r="K421" s="8"/>
      <c r="L421" s="8"/>
      <c r="M421" s="8"/>
      <c r="N421" s="8"/>
    </row>
    <row r="422" spans="8:14" ht="12.75">
      <c r="H422" s="8"/>
      <c r="I422" s="8"/>
      <c r="J422" s="8"/>
      <c r="K422" s="8"/>
      <c r="L422" s="8"/>
      <c r="M422" s="8"/>
      <c r="N422" s="8"/>
    </row>
    <row r="423" spans="8:14" ht="12.75">
      <c r="H423" s="8"/>
      <c r="I423" s="8"/>
      <c r="J423" s="8"/>
      <c r="K423" s="8"/>
      <c r="L423" s="8"/>
      <c r="M423" s="8"/>
      <c r="N423" s="8"/>
    </row>
    <row r="424" spans="8:14" ht="12.75">
      <c r="H424" s="8"/>
      <c r="I424" s="8"/>
      <c r="J424" s="8"/>
      <c r="K424" s="8"/>
      <c r="L424" s="8"/>
      <c r="M424" s="8"/>
      <c r="N424" s="8"/>
    </row>
    <row r="425" spans="8:14" ht="12.75">
      <c r="H425" s="8"/>
      <c r="I425" s="8"/>
      <c r="J425" s="8"/>
      <c r="K425" s="8"/>
      <c r="L425" s="8"/>
      <c r="M425" s="8"/>
      <c r="N425" s="8"/>
    </row>
    <row r="426" spans="8:14" ht="12.75">
      <c r="H426" s="8"/>
      <c r="I426" s="8"/>
      <c r="J426" s="8"/>
      <c r="K426" s="8"/>
      <c r="L426" s="8"/>
      <c r="M426" s="8"/>
      <c r="N426" s="8"/>
    </row>
    <row r="427" spans="8:14" ht="12.75">
      <c r="H427" s="8"/>
      <c r="I427" s="8"/>
      <c r="J427" s="8"/>
      <c r="K427" s="8"/>
      <c r="L427" s="8"/>
      <c r="M427" s="8"/>
      <c r="N427" s="8"/>
    </row>
    <row r="428" spans="8:14" ht="12.75">
      <c r="H428" s="8"/>
      <c r="I428" s="8"/>
      <c r="J428" s="8"/>
      <c r="K428" s="8"/>
      <c r="L428" s="8"/>
      <c r="M428" s="8"/>
      <c r="N428" s="8"/>
    </row>
    <row r="429" spans="8:14" ht="12.75">
      <c r="H429" s="8"/>
      <c r="I429" s="8"/>
      <c r="J429" s="8"/>
      <c r="K429" s="8"/>
      <c r="L429" s="8"/>
      <c r="M429" s="8"/>
      <c r="N429" s="8"/>
    </row>
    <row r="430" spans="8:14" ht="12.75">
      <c r="H430" s="8"/>
      <c r="I430" s="8"/>
      <c r="J430" s="8"/>
      <c r="K430" s="8"/>
      <c r="L430" s="8"/>
      <c r="M430" s="8"/>
      <c r="N430" s="8"/>
    </row>
    <row r="431" spans="8:14" ht="12.75">
      <c r="H431" s="8"/>
      <c r="I431" s="8"/>
      <c r="J431" s="8"/>
      <c r="K431" s="8"/>
      <c r="L431" s="8"/>
      <c r="M431" s="8"/>
      <c r="N431" s="8"/>
    </row>
    <row r="432" spans="8:14" ht="12.75">
      <c r="H432" s="8"/>
      <c r="I432" s="8"/>
      <c r="J432" s="8"/>
      <c r="K432" s="8"/>
      <c r="L432" s="8"/>
      <c r="M432" s="8"/>
      <c r="N432" s="8"/>
    </row>
    <row r="433" spans="8:14" ht="12.75">
      <c r="H433" s="8"/>
      <c r="I433" s="8"/>
      <c r="J433" s="8"/>
      <c r="K433" s="8"/>
      <c r="L433" s="8"/>
      <c r="M433" s="8"/>
      <c r="N433" s="8"/>
    </row>
    <row r="434" spans="8:14" ht="12.75">
      <c r="H434" s="8"/>
      <c r="I434" s="8"/>
      <c r="J434" s="8"/>
      <c r="K434" s="8"/>
      <c r="L434" s="8"/>
      <c r="M434" s="8"/>
      <c r="N434" s="8"/>
    </row>
    <row r="435" spans="8:14" ht="12.75">
      <c r="H435" s="8"/>
      <c r="I435" s="8"/>
      <c r="J435" s="8"/>
      <c r="K435" s="8"/>
      <c r="L435" s="8"/>
      <c r="M435" s="8"/>
      <c r="N435" s="8"/>
    </row>
    <row r="436" spans="8:14" ht="12.75">
      <c r="H436" s="8"/>
      <c r="I436" s="8"/>
      <c r="J436" s="8"/>
      <c r="K436" s="8"/>
      <c r="L436" s="8"/>
      <c r="M436" s="8"/>
      <c r="N436" s="8"/>
    </row>
    <row r="437" spans="8:14" ht="12.75">
      <c r="H437" s="8"/>
      <c r="I437" s="8"/>
      <c r="J437" s="8"/>
      <c r="K437" s="8"/>
      <c r="L437" s="8"/>
      <c r="M437" s="8"/>
      <c r="N437" s="8"/>
    </row>
    <row r="438" spans="8:14" ht="12.75">
      <c r="H438" s="8"/>
      <c r="I438" s="8"/>
      <c r="J438" s="8"/>
      <c r="K438" s="8"/>
      <c r="L438" s="8"/>
      <c r="M438" s="8"/>
      <c r="N438" s="8"/>
    </row>
    <row r="439" spans="8:14" ht="12.75">
      <c r="H439" s="8"/>
      <c r="I439" s="8"/>
      <c r="J439" s="8"/>
      <c r="K439" s="8"/>
      <c r="L439" s="8"/>
      <c r="M439" s="8"/>
      <c r="N439" s="8"/>
    </row>
    <row r="440" spans="8:14" ht="12.75">
      <c r="H440" s="8"/>
      <c r="I440" s="8"/>
      <c r="J440" s="8"/>
      <c r="K440" s="8"/>
      <c r="L440" s="8"/>
      <c r="M440" s="8"/>
      <c r="N440" s="8"/>
    </row>
    <row r="441" spans="8:14" ht="12.75">
      <c r="H441" s="8"/>
      <c r="I441" s="8"/>
      <c r="J441" s="8"/>
      <c r="K441" s="8"/>
      <c r="L441" s="8"/>
      <c r="M441" s="8"/>
      <c r="N441" s="8"/>
    </row>
    <row r="442" spans="8:14" ht="12.75">
      <c r="H442" s="8"/>
      <c r="I442" s="8"/>
      <c r="J442" s="8"/>
      <c r="K442" s="8"/>
      <c r="L442" s="8"/>
      <c r="M442" s="8"/>
      <c r="N442" s="8"/>
    </row>
    <row r="443" spans="8:14" ht="12.75">
      <c r="H443" s="8"/>
      <c r="I443" s="8"/>
      <c r="J443" s="8"/>
      <c r="K443" s="8"/>
      <c r="L443" s="8"/>
      <c r="M443" s="8"/>
      <c r="N443" s="8"/>
    </row>
    <row r="444" spans="8:14" ht="12.75">
      <c r="H444" s="8"/>
      <c r="I444" s="8"/>
      <c r="J444" s="8"/>
      <c r="K444" s="8"/>
      <c r="L444" s="8"/>
      <c r="M444" s="8"/>
      <c r="N444" s="8"/>
    </row>
    <row r="445" spans="8:14" ht="12.75">
      <c r="H445" s="8"/>
      <c r="I445" s="8"/>
      <c r="J445" s="8"/>
      <c r="K445" s="8"/>
      <c r="L445" s="8"/>
      <c r="M445" s="8"/>
      <c r="N445" s="8"/>
    </row>
    <row r="446" spans="8:14" ht="12.75">
      <c r="H446" s="8"/>
      <c r="I446" s="8"/>
      <c r="J446" s="8"/>
      <c r="K446" s="8"/>
      <c r="L446" s="8"/>
      <c r="M446" s="8"/>
      <c r="N446" s="8"/>
    </row>
    <row r="447" spans="8:14" ht="12.75">
      <c r="H447" s="8"/>
      <c r="I447" s="8"/>
      <c r="J447" s="8"/>
      <c r="K447" s="8"/>
      <c r="L447" s="8"/>
      <c r="M447" s="8"/>
      <c r="N447" s="8"/>
    </row>
    <row r="448" spans="8:14" ht="12.75">
      <c r="H448" s="8"/>
      <c r="I448" s="8"/>
      <c r="J448" s="8"/>
      <c r="K448" s="8"/>
      <c r="L448" s="8"/>
      <c r="M448" s="8"/>
      <c r="N448" s="8"/>
    </row>
    <row r="449" spans="8:14" ht="12.75">
      <c r="H449" s="8"/>
      <c r="I449" s="8"/>
      <c r="J449" s="8"/>
      <c r="K449" s="8"/>
      <c r="L449" s="8"/>
      <c r="M449" s="8"/>
      <c r="N449" s="8"/>
    </row>
    <row r="450" spans="8:14" ht="12.75">
      <c r="H450" s="8"/>
      <c r="I450" s="8"/>
      <c r="J450" s="8"/>
      <c r="K450" s="8"/>
      <c r="L450" s="8"/>
      <c r="M450" s="8"/>
      <c r="N450" s="8"/>
    </row>
    <row r="451" spans="8:14" ht="12.75">
      <c r="H451" s="8"/>
      <c r="I451" s="8"/>
      <c r="J451" s="8"/>
      <c r="K451" s="8"/>
      <c r="L451" s="8"/>
      <c r="M451" s="8"/>
      <c r="N451" s="8"/>
    </row>
    <row r="452" spans="8:14" ht="12.75">
      <c r="H452" s="8"/>
      <c r="I452" s="8"/>
      <c r="J452" s="8"/>
      <c r="K452" s="8"/>
      <c r="L452" s="8"/>
      <c r="M452" s="8"/>
      <c r="N452" s="8"/>
    </row>
    <row r="453" spans="8:14" ht="12.75">
      <c r="H453" s="8"/>
      <c r="I453" s="8"/>
      <c r="J453" s="8"/>
      <c r="K453" s="8"/>
      <c r="L453" s="8"/>
      <c r="M453" s="8"/>
      <c r="N453" s="8"/>
    </row>
    <row r="454" spans="8:14" ht="12.75">
      <c r="H454" s="8"/>
      <c r="I454" s="8"/>
      <c r="J454" s="8"/>
      <c r="K454" s="8"/>
      <c r="L454" s="8"/>
      <c r="M454" s="8"/>
      <c r="N454" s="8"/>
    </row>
    <row r="455" spans="8:14" ht="12.75">
      <c r="H455" s="8"/>
      <c r="I455" s="8"/>
      <c r="J455" s="8"/>
      <c r="K455" s="8"/>
      <c r="L455" s="8"/>
      <c r="M455" s="8"/>
      <c r="N455" s="8"/>
    </row>
    <row r="456" spans="8:14" ht="12.75">
      <c r="H456" s="8"/>
      <c r="I456" s="8"/>
      <c r="J456" s="8"/>
      <c r="K456" s="8"/>
      <c r="L456" s="8"/>
      <c r="M456" s="8"/>
      <c r="N456" s="8"/>
    </row>
    <row r="457" spans="8:14" ht="12.75">
      <c r="H457" s="8"/>
      <c r="I457" s="8"/>
      <c r="J457" s="8"/>
      <c r="K457" s="8"/>
      <c r="L457" s="8"/>
      <c r="M457" s="8"/>
      <c r="N457" s="8"/>
    </row>
    <row r="458" spans="8:14" ht="12.75">
      <c r="H458" s="8"/>
      <c r="I458" s="8"/>
      <c r="J458" s="8"/>
      <c r="K458" s="8"/>
      <c r="L458" s="8"/>
      <c r="M458" s="8"/>
      <c r="N458" s="8"/>
    </row>
    <row r="459" spans="8:14" ht="12.75">
      <c r="H459" s="8"/>
      <c r="I459" s="8"/>
      <c r="J459" s="8"/>
      <c r="K459" s="8"/>
      <c r="L459" s="8"/>
      <c r="M459" s="8"/>
      <c r="N459" s="8"/>
    </row>
    <row r="460" spans="8:14" ht="12.75">
      <c r="H460" s="8"/>
      <c r="I460" s="8"/>
      <c r="J460" s="8"/>
      <c r="K460" s="8"/>
      <c r="L460" s="8"/>
      <c r="M460" s="8"/>
      <c r="N460" s="8"/>
    </row>
    <row r="461" spans="8:14" ht="12.75">
      <c r="H461" s="8"/>
      <c r="I461" s="8"/>
      <c r="J461" s="8"/>
      <c r="K461" s="8"/>
      <c r="L461" s="8"/>
      <c r="M461" s="8"/>
      <c r="N461" s="8"/>
    </row>
    <row r="462" spans="8:14" ht="12.75">
      <c r="H462" s="8"/>
      <c r="I462" s="8"/>
      <c r="J462" s="8"/>
      <c r="K462" s="8"/>
      <c r="L462" s="8"/>
      <c r="M462" s="8"/>
      <c r="N462" s="8"/>
    </row>
    <row r="463" spans="8:14" ht="12.75">
      <c r="H463" s="8"/>
      <c r="I463" s="8"/>
      <c r="J463" s="8"/>
      <c r="K463" s="8"/>
      <c r="L463" s="8"/>
      <c r="M463" s="8"/>
      <c r="N463" s="8"/>
    </row>
    <row r="464" spans="8:14" ht="12.75">
      <c r="H464" s="8"/>
      <c r="I464" s="8"/>
      <c r="J464" s="8"/>
      <c r="K464" s="8"/>
      <c r="L464" s="8"/>
      <c r="M464" s="8"/>
      <c r="N464" s="8"/>
    </row>
    <row r="465" spans="8:14" ht="12.75">
      <c r="H465" s="8"/>
      <c r="I465" s="8"/>
      <c r="J465" s="8"/>
      <c r="K465" s="8"/>
      <c r="L465" s="8"/>
      <c r="M465" s="8"/>
      <c r="N465" s="8"/>
    </row>
    <row r="466" spans="8:14" ht="12.75">
      <c r="H466" s="8"/>
      <c r="I466" s="8"/>
      <c r="J466" s="8"/>
      <c r="K466" s="8"/>
      <c r="L466" s="8"/>
      <c r="M466" s="8"/>
      <c r="N466" s="8"/>
    </row>
    <row r="467" spans="8:14" ht="12.75">
      <c r="H467" s="8"/>
      <c r="I467" s="8"/>
      <c r="J467" s="8"/>
      <c r="K467" s="8"/>
      <c r="L467" s="8"/>
      <c r="M467" s="8"/>
      <c r="N467" s="8"/>
    </row>
    <row r="468" spans="8:14" ht="12.75">
      <c r="H468" s="8"/>
      <c r="I468" s="8"/>
      <c r="J468" s="8"/>
      <c r="K468" s="8"/>
      <c r="L468" s="8"/>
      <c r="M468" s="8"/>
      <c r="N468" s="8"/>
    </row>
    <row r="469" spans="8:14" ht="12.75">
      <c r="H469" s="8"/>
      <c r="I469" s="8"/>
      <c r="J469" s="8"/>
      <c r="K469" s="8"/>
      <c r="L469" s="8"/>
      <c r="M469" s="8"/>
      <c r="N469" s="8"/>
    </row>
    <row r="470" spans="8:14" ht="12.75">
      <c r="H470" s="8"/>
      <c r="I470" s="8"/>
      <c r="J470" s="8"/>
      <c r="K470" s="8"/>
      <c r="L470" s="8"/>
      <c r="M470" s="8"/>
      <c r="N470" s="8"/>
    </row>
    <row r="471" spans="8:14" ht="12.75">
      <c r="H471" s="8"/>
      <c r="I471" s="8"/>
      <c r="J471" s="8"/>
      <c r="K471" s="8"/>
      <c r="L471" s="8"/>
      <c r="M471" s="8"/>
      <c r="N471" s="8"/>
    </row>
    <row r="472" spans="8:14" ht="12.75">
      <c r="H472" s="8"/>
      <c r="I472" s="8"/>
      <c r="J472" s="8"/>
      <c r="K472" s="8"/>
      <c r="L472" s="8"/>
      <c r="M472" s="8"/>
      <c r="N472" s="8"/>
    </row>
    <row r="473" spans="8:14" ht="12.75">
      <c r="H473" s="8"/>
      <c r="I473" s="8"/>
      <c r="J473" s="8"/>
      <c r="K473" s="8"/>
      <c r="L473" s="8"/>
      <c r="M473" s="8"/>
      <c r="N473" s="8"/>
    </row>
    <row r="474" spans="8:14" ht="12.75">
      <c r="H474" s="8"/>
      <c r="I474" s="8"/>
      <c r="J474" s="8"/>
      <c r="K474" s="8"/>
      <c r="L474" s="8"/>
      <c r="M474" s="8"/>
      <c r="N474" s="8"/>
    </row>
    <row r="475" spans="8:14" ht="12.75">
      <c r="H475" s="8"/>
      <c r="I475" s="8"/>
      <c r="J475" s="8"/>
      <c r="K475" s="8"/>
      <c r="L475" s="8"/>
      <c r="M475" s="8"/>
      <c r="N475" s="8"/>
    </row>
    <row r="476" spans="8:14" ht="12.75">
      <c r="H476" s="8"/>
      <c r="I476" s="8"/>
      <c r="J476" s="8"/>
      <c r="K476" s="8"/>
      <c r="L476" s="8"/>
      <c r="M476" s="8"/>
      <c r="N476" s="8"/>
    </row>
    <row r="477" spans="8:14" ht="12.75">
      <c r="H477" s="8"/>
      <c r="I477" s="8"/>
      <c r="J477" s="8"/>
      <c r="K477" s="8"/>
      <c r="L477" s="8"/>
      <c r="M477" s="8"/>
      <c r="N477" s="8"/>
    </row>
    <row r="478" spans="8:14" ht="12.75">
      <c r="H478" s="8"/>
      <c r="I478" s="8"/>
      <c r="J478" s="8"/>
      <c r="K478" s="8"/>
      <c r="L478" s="8"/>
      <c r="M478" s="8"/>
      <c r="N478" s="8"/>
    </row>
    <row r="479" spans="8:14" ht="12.75">
      <c r="H479" s="8"/>
      <c r="I479" s="8"/>
      <c r="J479" s="8"/>
      <c r="K479" s="8"/>
      <c r="L479" s="8"/>
      <c r="M479" s="8"/>
      <c r="N479" s="8"/>
    </row>
    <row r="480" spans="8:14" ht="12.75">
      <c r="H480" s="8"/>
      <c r="I480" s="8"/>
      <c r="J480" s="8"/>
      <c r="K480" s="8"/>
      <c r="L480" s="8"/>
      <c r="M480" s="8"/>
      <c r="N480" s="8"/>
    </row>
    <row r="481" spans="8:14" ht="12.75">
      <c r="H481" s="8"/>
      <c r="I481" s="8"/>
      <c r="J481" s="8"/>
      <c r="K481" s="8"/>
      <c r="L481" s="8"/>
      <c r="M481" s="8"/>
      <c r="N481" s="8"/>
    </row>
    <row r="482" spans="8:14" ht="12.75">
      <c r="H482" s="8"/>
      <c r="I482" s="8"/>
      <c r="J482" s="8"/>
      <c r="K482" s="8"/>
      <c r="L482" s="8"/>
      <c r="M482" s="8"/>
      <c r="N482" s="8"/>
    </row>
    <row r="483" spans="8:14" ht="12.75">
      <c r="H483" s="8"/>
      <c r="I483" s="8"/>
      <c r="J483" s="8"/>
      <c r="K483" s="8"/>
      <c r="L483" s="8"/>
      <c r="M483" s="8"/>
      <c r="N483" s="8"/>
    </row>
    <row r="484" spans="8:14" ht="12.75">
      <c r="H484" s="8"/>
      <c r="I484" s="8"/>
      <c r="J484" s="8"/>
      <c r="K484" s="8"/>
      <c r="L484" s="8"/>
      <c r="M484" s="8"/>
      <c r="N484" s="8"/>
    </row>
    <row r="485" spans="8:14" ht="12.75">
      <c r="H485" s="8"/>
      <c r="I485" s="8"/>
      <c r="J485" s="8"/>
      <c r="K485" s="8"/>
      <c r="L485" s="8"/>
      <c r="M485" s="8"/>
      <c r="N485" s="8"/>
    </row>
    <row r="486" spans="8:14" ht="12.75">
      <c r="H486" s="8"/>
      <c r="I486" s="8"/>
      <c r="J486" s="8"/>
      <c r="K486" s="8"/>
      <c r="L486" s="8"/>
      <c r="M486" s="8"/>
      <c r="N486" s="8"/>
    </row>
    <row r="487" spans="8:14" ht="12.75">
      <c r="H487" s="8"/>
      <c r="I487" s="8"/>
      <c r="J487" s="8"/>
      <c r="K487" s="8"/>
      <c r="L487" s="8"/>
      <c r="M487" s="8"/>
      <c r="N487" s="8"/>
    </row>
    <row r="488" spans="8:14" ht="12.75">
      <c r="H488" s="8"/>
      <c r="I488" s="8"/>
      <c r="J488" s="8"/>
      <c r="K488" s="8"/>
      <c r="L488" s="8"/>
      <c r="M488" s="8"/>
      <c r="N488" s="8"/>
    </row>
    <row r="489" spans="8:14" ht="12.75">
      <c r="H489" s="8"/>
      <c r="I489" s="8"/>
      <c r="J489" s="8"/>
      <c r="K489" s="8"/>
      <c r="L489" s="8"/>
      <c r="M489" s="8"/>
      <c r="N489" s="8"/>
    </row>
    <row r="490" spans="8:14" ht="12.75">
      <c r="H490" s="8"/>
      <c r="I490" s="8"/>
      <c r="J490" s="8"/>
      <c r="K490" s="8"/>
      <c r="L490" s="8"/>
      <c r="M490" s="8"/>
      <c r="N490" s="8"/>
    </row>
    <row r="491" spans="8:14" ht="12.75">
      <c r="H491" s="8"/>
      <c r="I491" s="8"/>
      <c r="J491" s="8"/>
      <c r="K491" s="8"/>
      <c r="L491" s="8"/>
      <c r="M491" s="8"/>
      <c r="N491" s="8"/>
    </row>
    <row r="492" spans="8:14" ht="12.75">
      <c r="H492" s="8"/>
      <c r="I492" s="8"/>
      <c r="J492" s="8"/>
      <c r="K492" s="8"/>
      <c r="L492" s="8"/>
      <c r="M492" s="8"/>
      <c r="N492" s="8"/>
    </row>
    <row r="493" spans="8:14" ht="12.75">
      <c r="H493" s="8"/>
      <c r="I493" s="8"/>
      <c r="J493" s="8"/>
      <c r="K493" s="8"/>
      <c r="L493" s="8"/>
      <c r="M493" s="8"/>
      <c r="N493" s="8"/>
    </row>
    <row r="494" spans="8:14" ht="12.75">
      <c r="H494" s="8"/>
      <c r="I494" s="8"/>
      <c r="J494" s="8"/>
      <c r="K494" s="8"/>
      <c r="L494" s="8"/>
      <c r="M494" s="8"/>
      <c r="N494" s="8"/>
    </row>
    <row r="495" spans="8:14" ht="12.75">
      <c r="H495" s="8"/>
      <c r="I495" s="8"/>
      <c r="J495" s="8"/>
      <c r="K495" s="8"/>
      <c r="L495" s="8"/>
      <c r="M495" s="8"/>
      <c r="N495" s="8"/>
    </row>
    <row r="496" spans="8:14" ht="12.75">
      <c r="H496" s="8"/>
      <c r="I496" s="8"/>
      <c r="J496" s="8"/>
      <c r="K496" s="8"/>
      <c r="L496" s="8"/>
      <c r="M496" s="8"/>
      <c r="N496" s="8"/>
    </row>
    <row r="497" spans="8:14" ht="12.75">
      <c r="H497" s="8"/>
      <c r="I497" s="8"/>
      <c r="J497" s="8"/>
      <c r="K497" s="8"/>
      <c r="L497" s="8"/>
      <c r="M497" s="8"/>
      <c r="N497" s="8"/>
    </row>
    <row r="498" spans="8:14" ht="12.75">
      <c r="H498" s="8"/>
      <c r="I498" s="8"/>
      <c r="J498" s="8"/>
      <c r="K498" s="8"/>
      <c r="L498" s="8"/>
      <c r="M498" s="8"/>
      <c r="N498" s="8"/>
    </row>
    <row r="499" spans="8:14" ht="12.75">
      <c r="H499" s="8"/>
      <c r="I499" s="8"/>
      <c r="J499" s="8"/>
      <c r="K499" s="8"/>
      <c r="L499" s="8"/>
      <c r="M499" s="8"/>
      <c r="N499" s="8"/>
    </row>
    <row r="500" spans="8:14" ht="12.75">
      <c r="H500" s="8"/>
      <c r="I500" s="8"/>
      <c r="J500" s="8"/>
      <c r="K500" s="8"/>
      <c r="L500" s="8"/>
      <c r="M500" s="8"/>
      <c r="N500" s="8"/>
    </row>
    <row r="501" spans="8:14" ht="12.75">
      <c r="H501" s="8"/>
      <c r="I501" s="8"/>
      <c r="J501" s="8"/>
      <c r="K501" s="8"/>
      <c r="L501" s="8"/>
      <c r="M501" s="8"/>
      <c r="N501" s="8"/>
    </row>
    <row r="502" spans="8:14" ht="12.75">
      <c r="H502" s="8"/>
      <c r="I502" s="8"/>
      <c r="J502" s="8"/>
      <c r="K502" s="8"/>
      <c r="L502" s="8"/>
      <c r="M502" s="8"/>
      <c r="N502" s="8"/>
    </row>
    <row r="503" spans="8:14" ht="12.75">
      <c r="H503" s="8"/>
      <c r="I503" s="8"/>
      <c r="J503" s="8"/>
      <c r="K503" s="8"/>
      <c r="L503" s="8"/>
      <c r="M503" s="8"/>
      <c r="N503" s="8"/>
    </row>
    <row r="504" spans="8:14" ht="12.75">
      <c r="H504" s="8"/>
      <c r="I504" s="8"/>
      <c r="J504" s="8"/>
      <c r="K504" s="8"/>
      <c r="L504" s="8"/>
      <c r="M504" s="8"/>
      <c r="N504" s="8"/>
    </row>
    <row r="505" spans="8:14" ht="12.75">
      <c r="H505" s="8"/>
      <c r="I505" s="8"/>
      <c r="J505" s="8"/>
      <c r="K505" s="8"/>
      <c r="L505" s="8"/>
      <c r="M505" s="8"/>
      <c r="N505" s="8"/>
    </row>
    <row r="506" spans="8:14" ht="12.75">
      <c r="H506" s="8"/>
      <c r="I506" s="8"/>
      <c r="J506" s="8"/>
      <c r="K506" s="8"/>
      <c r="L506" s="8"/>
      <c r="M506" s="8"/>
      <c r="N506" s="8"/>
    </row>
    <row r="507" spans="8:14" ht="12.75">
      <c r="H507" s="8"/>
      <c r="I507" s="8"/>
      <c r="J507" s="8"/>
      <c r="K507" s="8"/>
      <c r="L507" s="8"/>
      <c r="M507" s="8"/>
      <c r="N507" s="8"/>
    </row>
    <row r="508" spans="8:14" ht="12.75">
      <c r="H508" s="8"/>
      <c r="I508" s="8"/>
      <c r="J508" s="8"/>
      <c r="K508" s="8"/>
      <c r="L508" s="8"/>
      <c r="M508" s="8"/>
      <c r="N508" s="8"/>
    </row>
    <row r="509" spans="8:14" ht="12.75">
      <c r="H509" s="8"/>
      <c r="I509" s="8"/>
      <c r="J509" s="8"/>
      <c r="K509" s="8"/>
      <c r="L509" s="8"/>
      <c r="M509" s="8"/>
      <c r="N509" s="8"/>
    </row>
    <row r="510" spans="8:14" ht="12.75">
      <c r="H510" s="8"/>
      <c r="I510" s="8"/>
      <c r="J510" s="8"/>
      <c r="K510" s="8"/>
      <c r="L510" s="8"/>
      <c r="M510" s="8"/>
      <c r="N510" s="8"/>
    </row>
    <row r="511" spans="8:14" ht="12.75">
      <c r="H511" s="8"/>
      <c r="I511" s="8"/>
      <c r="J511" s="8"/>
      <c r="K511" s="8"/>
      <c r="L511" s="8"/>
      <c r="M511" s="8"/>
      <c r="N511" s="8"/>
    </row>
    <row r="512" spans="8:14" ht="12.75">
      <c r="H512" s="8"/>
      <c r="I512" s="8"/>
      <c r="J512" s="8"/>
      <c r="K512" s="8"/>
      <c r="L512" s="8"/>
      <c r="M512" s="8"/>
      <c r="N512" s="8"/>
    </row>
    <row r="513" spans="8:14" ht="12.75">
      <c r="H513" s="8"/>
      <c r="I513" s="8"/>
      <c r="J513" s="8"/>
      <c r="K513" s="8"/>
      <c r="L513" s="8"/>
      <c r="M513" s="8"/>
      <c r="N513" s="8"/>
    </row>
    <row r="514" spans="8:14" ht="12.75">
      <c r="H514" s="8"/>
      <c r="I514" s="8"/>
      <c r="J514" s="8"/>
      <c r="K514" s="8"/>
      <c r="L514" s="8"/>
      <c r="M514" s="8"/>
      <c r="N514" s="8"/>
    </row>
    <row r="515" spans="8:14" ht="12.75">
      <c r="H515" s="8"/>
      <c r="I515" s="8"/>
      <c r="J515" s="8"/>
      <c r="K515" s="8"/>
      <c r="L515" s="8"/>
      <c r="M515" s="8"/>
      <c r="N515" s="8"/>
    </row>
    <row r="516" spans="8:14" ht="12.75">
      <c r="H516" s="8"/>
      <c r="I516" s="8"/>
      <c r="J516" s="8"/>
      <c r="K516" s="8"/>
      <c r="L516" s="8"/>
      <c r="M516" s="8"/>
      <c r="N516" s="8"/>
    </row>
    <row r="517" spans="8:14" ht="12.75">
      <c r="H517" s="8"/>
      <c r="I517" s="8"/>
      <c r="J517" s="8"/>
      <c r="K517" s="8"/>
      <c r="L517" s="8"/>
      <c r="M517" s="8"/>
      <c r="N517" s="8"/>
    </row>
    <row r="518" spans="8:14" ht="12.75">
      <c r="H518" s="8"/>
      <c r="I518" s="8"/>
      <c r="J518" s="8"/>
      <c r="K518" s="8"/>
      <c r="L518" s="8"/>
      <c r="M518" s="8"/>
      <c r="N518" s="8"/>
    </row>
    <row r="519" spans="8:14" ht="12.75">
      <c r="H519" s="8"/>
      <c r="I519" s="8"/>
      <c r="J519" s="8"/>
      <c r="K519" s="8"/>
      <c r="L519" s="8"/>
      <c r="M519" s="8"/>
      <c r="N519" s="8"/>
    </row>
    <row r="520" spans="8:14" ht="12.75">
      <c r="H520" s="8"/>
      <c r="I520" s="8"/>
      <c r="J520" s="8"/>
      <c r="K520" s="8"/>
      <c r="L520" s="8"/>
      <c r="M520" s="8"/>
      <c r="N520" s="8"/>
    </row>
    <row r="521" spans="8:14" ht="12.75">
      <c r="H521" s="8"/>
      <c r="I521" s="8"/>
      <c r="J521" s="8"/>
      <c r="K521" s="8"/>
      <c r="L521" s="8"/>
      <c r="M521" s="8"/>
      <c r="N521" s="8"/>
    </row>
    <row r="522" spans="8:14" ht="12.75">
      <c r="H522" s="8"/>
      <c r="I522" s="8"/>
      <c r="J522" s="8"/>
      <c r="K522" s="8"/>
      <c r="L522" s="8"/>
      <c r="M522" s="8"/>
      <c r="N522" s="8"/>
    </row>
    <row r="523" spans="8:14" ht="12.75">
      <c r="H523" s="8"/>
      <c r="I523" s="8"/>
      <c r="J523" s="8"/>
      <c r="K523" s="8"/>
      <c r="L523" s="8"/>
      <c r="M523" s="8"/>
      <c r="N523" s="8"/>
    </row>
    <row r="524" spans="8:14" ht="12.75">
      <c r="H524" s="8"/>
      <c r="I524" s="8"/>
      <c r="J524" s="8"/>
      <c r="K524" s="8"/>
      <c r="L524" s="8"/>
      <c r="M524" s="8"/>
      <c r="N524" s="8"/>
    </row>
    <row r="525" spans="8:14" ht="12.75">
      <c r="H525" s="8"/>
      <c r="I525" s="8"/>
      <c r="J525" s="8"/>
      <c r="K525" s="8"/>
      <c r="L525" s="8"/>
      <c r="M525" s="8"/>
      <c r="N525" s="8"/>
    </row>
    <row r="526" spans="8:14" ht="12.75">
      <c r="H526" s="8"/>
      <c r="I526" s="8"/>
      <c r="J526" s="8"/>
      <c r="K526" s="8"/>
      <c r="L526" s="8"/>
      <c r="M526" s="8"/>
      <c r="N526" s="8"/>
    </row>
    <row r="527" spans="8:14" ht="12.75">
      <c r="H527" s="8"/>
      <c r="I527" s="8"/>
      <c r="J527" s="8"/>
      <c r="K527" s="8"/>
      <c r="L527" s="8"/>
      <c r="M527" s="8"/>
      <c r="N527" s="8"/>
    </row>
    <row r="528" spans="8:14" ht="12.75">
      <c r="H528" s="8"/>
      <c r="I528" s="8"/>
      <c r="J528" s="8"/>
      <c r="K528" s="8"/>
      <c r="L528" s="8"/>
      <c r="M528" s="8"/>
      <c r="N528" s="8"/>
    </row>
    <row r="529" spans="8:14" ht="12.75">
      <c r="H529" s="8"/>
      <c r="I529" s="8"/>
      <c r="J529" s="8"/>
      <c r="K529" s="8"/>
      <c r="L529" s="8"/>
      <c r="M529" s="8"/>
      <c r="N529" s="8"/>
    </row>
    <row r="530" spans="8:14" ht="12.75">
      <c r="H530" s="8"/>
      <c r="I530" s="8"/>
      <c r="J530" s="8"/>
      <c r="K530" s="8"/>
      <c r="L530" s="8"/>
      <c r="M530" s="8"/>
      <c r="N530" s="8"/>
    </row>
    <row r="531" spans="8:14" ht="12.75">
      <c r="H531" s="8"/>
      <c r="I531" s="8"/>
      <c r="J531" s="8"/>
      <c r="K531" s="8"/>
      <c r="L531" s="8"/>
      <c r="M531" s="8"/>
      <c r="N531" s="8"/>
    </row>
    <row r="532" spans="8:14" ht="12.75">
      <c r="H532" s="8"/>
      <c r="I532" s="8"/>
      <c r="J532" s="8"/>
      <c r="K532" s="8"/>
      <c r="L532" s="8"/>
      <c r="M532" s="8"/>
      <c r="N532" s="8"/>
    </row>
    <row r="533" spans="8:14" ht="12.75">
      <c r="H533" s="8"/>
      <c r="I533" s="8"/>
      <c r="J533" s="8"/>
      <c r="K533" s="8"/>
      <c r="L533" s="8"/>
      <c r="M533" s="8"/>
      <c r="N533" s="8"/>
    </row>
    <row r="534" spans="8:14" ht="12.75">
      <c r="H534" s="8"/>
      <c r="I534" s="8"/>
      <c r="J534" s="8"/>
      <c r="K534" s="8"/>
      <c r="L534" s="8"/>
      <c r="M534" s="8"/>
      <c r="N534" s="8"/>
    </row>
    <row r="535" spans="8:14" ht="12.75">
      <c r="H535" s="8"/>
      <c r="I535" s="8"/>
      <c r="J535" s="8"/>
      <c r="K535" s="8"/>
      <c r="L535" s="8"/>
      <c r="M535" s="8"/>
      <c r="N535" s="8"/>
    </row>
    <row r="536" spans="8:14" ht="12.75">
      <c r="H536" s="8"/>
      <c r="I536" s="8"/>
      <c r="J536" s="8"/>
      <c r="K536" s="8"/>
      <c r="L536" s="8"/>
      <c r="M536" s="8"/>
      <c r="N536" s="8"/>
    </row>
    <row r="537" spans="8:14" ht="12.75">
      <c r="H537" s="8"/>
      <c r="I537" s="8"/>
      <c r="J537" s="8"/>
      <c r="K537" s="8"/>
      <c r="L537" s="8"/>
      <c r="M537" s="8"/>
      <c r="N537" s="8"/>
    </row>
    <row r="538" spans="8:14" ht="12.75">
      <c r="H538" s="8"/>
      <c r="I538" s="8"/>
      <c r="J538" s="8"/>
      <c r="K538" s="8"/>
      <c r="L538" s="8"/>
      <c r="M538" s="8"/>
      <c r="N538" s="8"/>
    </row>
    <row r="539" spans="8:14" ht="12.75">
      <c r="H539" s="8"/>
      <c r="I539" s="8"/>
      <c r="J539" s="8"/>
      <c r="K539" s="8"/>
      <c r="L539" s="8"/>
      <c r="M539" s="8"/>
      <c r="N539" s="8"/>
    </row>
    <row r="540" spans="8:14" ht="12.75">
      <c r="H540" s="8"/>
      <c r="I540" s="8"/>
      <c r="J540" s="8"/>
      <c r="K540" s="8"/>
      <c r="L540" s="8"/>
      <c r="M540" s="8"/>
      <c r="N540" s="8"/>
    </row>
    <row r="541" spans="8:14" ht="12.75">
      <c r="H541" s="8"/>
      <c r="I541" s="8"/>
      <c r="J541" s="8"/>
      <c r="K541" s="8"/>
      <c r="L541" s="8"/>
      <c r="M541" s="8"/>
      <c r="N541" s="8"/>
    </row>
    <row r="542" spans="8:14" ht="12.75">
      <c r="H542" s="8"/>
      <c r="I542" s="8"/>
      <c r="J542" s="8"/>
      <c r="K542" s="8"/>
      <c r="L542" s="8"/>
      <c r="M542" s="8"/>
      <c r="N542" s="8"/>
    </row>
    <row r="543" spans="8:14" ht="12.75">
      <c r="H543" s="8"/>
      <c r="I543" s="8"/>
      <c r="J543" s="8"/>
      <c r="K543" s="8"/>
      <c r="L543" s="8"/>
      <c r="M543" s="8"/>
      <c r="N543" s="8"/>
    </row>
    <row r="544" spans="8:14" ht="12.75">
      <c r="H544" s="8"/>
      <c r="I544" s="8"/>
      <c r="J544" s="8"/>
      <c r="K544" s="8"/>
      <c r="L544" s="8"/>
      <c r="M544" s="8"/>
      <c r="N544" s="8"/>
    </row>
    <row r="545" spans="8:14" ht="12.75">
      <c r="H545" s="8"/>
      <c r="I545" s="8"/>
      <c r="J545" s="8"/>
      <c r="K545" s="8"/>
      <c r="L545" s="8"/>
      <c r="M545" s="8"/>
      <c r="N545" s="8"/>
    </row>
    <row r="546" spans="8:14" ht="12.75">
      <c r="H546" s="8"/>
      <c r="I546" s="8"/>
      <c r="J546" s="8"/>
      <c r="K546" s="8"/>
      <c r="L546" s="8"/>
      <c r="M546" s="8"/>
      <c r="N546" s="8"/>
    </row>
    <row r="547" spans="8:14" ht="12.75">
      <c r="H547" s="8"/>
      <c r="I547" s="8"/>
      <c r="J547" s="8"/>
      <c r="K547" s="8"/>
      <c r="L547" s="8"/>
      <c r="M547" s="8"/>
      <c r="N547" s="8"/>
    </row>
    <row r="548" spans="8:14" ht="12.75">
      <c r="H548" s="8"/>
      <c r="I548" s="8"/>
      <c r="J548" s="8"/>
      <c r="K548" s="8"/>
      <c r="L548" s="8"/>
      <c r="M548" s="8"/>
      <c r="N548" s="8"/>
    </row>
    <row r="549" spans="8:14" ht="12.75">
      <c r="H549" s="8"/>
      <c r="I549" s="8"/>
      <c r="J549" s="8"/>
      <c r="K549" s="8"/>
      <c r="L549" s="8"/>
      <c r="M549" s="8"/>
      <c r="N549" s="8"/>
    </row>
    <row r="550" spans="8:14" ht="12.75">
      <c r="H550" s="8"/>
      <c r="I550" s="8"/>
      <c r="J550" s="8"/>
      <c r="K550" s="8"/>
      <c r="L550" s="8"/>
      <c r="M550" s="8"/>
      <c r="N550" s="8"/>
    </row>
    <row r="551" spans="8:14" ht="12.75">
      <c r="H551" s="8"/>
      <c r="I551" s="8"/>
      <c r="J551" s="8"/>
      <c r="K551" s="8"/>
      <c r="L551" s="8"/>
      <c r="M551" s="8"/>
      <c r="N551" s="8"/>
    </row>
    <row r="552" spans="8:14" ht="12.75">
      <c r="H552" s="8"/>
      <c r="I552" s="8"/>
      <c r="J552" s="8"/>
      <c r="K552" s="8"/>
      <c r="L552" s="8"/>
      <c r="M552" s="8"/>
      <c r="N552" s="8"/>
    </row>
    <row r="553" spans="8:14" ht="12.75">
      <c r="H553" s="8"/>
      <c r="I553" s="8"/>
      <c r="J553" s="8"/>
      <c r="K553" s="8"/>
      <c r="L553" s="8"/>
      <c r="M553" s="8"/>
      <c r="N553" s="8"/>
    </row>
    <row r="554" spans="8:14" ht="12.75">
      <c r="H554" s="8"/>
      <c r="I554" s="8"/>
      <c r="J554" s="8"/>
      <c r="K554" s="8"/>
      <c r="L554" s="8"/>
      <c r="M554" s="8"/>
      <c r="N554" s="8"/>
    </row>
    <row r="555" spans="8:14" ht="12.75">
      <c r="H555" s="8"/>
      <c r="I555" s="8"/>
      <c r="J555" s="8"/>
      <c r="K555" s="8"/>
      <c r="L555" s="8"/>
      <c r="M555" s="8"/>
      <c r="N555" s="8"/>
    </row>
    <row r="556" spans="8:14" ht="12.75">
      <c r="H556" s="8"/>
      <c r="I556" s="8"/>
      <c r="J556" s="8"/>
      <c r="K556" s="8"/>
      <c r="L556" s="8"/>
      <c r="M556" s="8"/>
      <c r="N556" s="8"/>
    </row>
    <row r="557" spans="8:14" ht="12.75">
      <c r="H557" s="8"/>
      <c r="I557" s="8"/>
      <c r="J557" s="8"/>
      <c r="K557" s="8"/>
      <c r="L557" s="8"/>
      <c r="M557" s="8"/>
      <c r="N557" s="8"/>
    </row>
    <row r="558" spans="8:14" ht="12.75">
      <c r="H558" s="8"/>
      <c r="I558" s="8"/>
      <c r="J558" s="8"/>
      <c r="K558" s="8"/>
      <c r="L558" s="8"/>
      <c r="M558" s="8"/>
      <c r="N558" s="8"/>
    </row>
    <row r="559" spans="8:14" ht="12.75">
      <c r="H559" s="8"/>
      <c r="I559" s="8"/>
      <c r="J559" s="8"/>
      <c r="K559" s="8"/>
      <c r="L559" s="8"/>
      <c r="M559" s="8"/>
      <c r="N559" s="8"/>
    </row>
    <row r="560" spans="8:14" ht="12.75">
      <c r="H560" s="8"/>
      <c r="I560" s="8"/>
      <c r="J560" s="8"/>
      <c r="K560" s="8"/>
      <c r="L560" s="8"/>
      <c r="M560" s="8"/>
      <c r="N560" s="8"/>
    </row>
    <row r="561" spans="8:14" ht="12.75">
      <c r="H561" s="8"/>
      <c r="I561" s="8"/>
      <c r="J561" s="8"/>
      <c r="K561" s="8"/>
      <c r="L561" s="8"/>
      <c r="M561" s="8"/>
      <c r="N561" s="8"/>
    </row>
    <row r="562" spans="8:14" ht="12.75">
      <c r="H562" s="8"/>
      <c r="I562" s="8"/>
      <c r="J562" s="8"/>
      <c r="K562" s="8"/>
      <c r="L562" s="8"/>
      <c r="M562" s="8"/>
      <c r="N562" s="8"/>
    </row>
    <row r="563" spans="8:14" ht="12.75">
      <c r="H563" s="8"/>
      <c r="I563" s="8"/>
      <c r="J563" s="8"/>
      <c r="K563" s="8"/>
      <c r="L563" s="8"/>
      <c r="M563" s="8"/>
      <c r="N563" s="8"/>
    </row>
    <row r="564" spans="8:14" ht="12.75">
      <c r="H564" s="8"/>
      <c r="I564" s="8"/>
      <c r="J564" s="8"/>
      <c r="K564" s="8"/>
      <c r="L564" s="8"/>
      <c r="M564" s="8"/>
      <c r="N564" s="8"/>
    </row>
    <row r="565" spans="8:14" ht="12.75">
      <c r="H565" s="8"/>
      <c r="I565" s="8"/>
      <c r="J565" s="8"/>
      <c r="K565" s="8"/>
      <c r="L565" s="8"/>
      <c r="M565" s="8"/>
      <c r="N565" s="8"/>
    </row>
    <row r="566" spans="8:14" ht="12.75">
      <c r="H566" s="8"/>
      <c r="I566" s="8"/>
      <c r="J566" s="8"/>
      <c r="K566" s="8"/>
      <c r="L566" s="8"/>
      <c r="M566" s="8"/>
      <c r="N566" s="8"/>
    </row>
    <row r="567" spans="8:14" ht="12.75">
      <c r="H567" s="8"/>
      <c r="I567" s="8"/>
      <c r="J567" s="8"/>
      <c r="K567" s="8"/>
      <c r="L567" s="8"/>
      <c r="M567" s="8"/>
      <c r="N567" s="8"/>
    </row>
    <row r="568" spans="8:14" ht="12.75">
      <c r="H568" s="8"/>
      <c r="I568" s="8"/>
      <c r="J568" s="8"/>
      <c r="K568" s="8"/>
      <c r="L568" s="8"/>
      <c r="M568" s="8"/>
      <c r="N568" s="8"/>
    </row>
    <row r="569" spans="8:14" ht="12.75">
      <c r="H569" s="8"/>
      <c r="I569" s="8"/>
      <c r="J569" s="8"/>
      <c r="K569" s="8"/>
      <c r="L569" s="8"/>
      <c r="M569" s="8"/>
      <c r="N569" s="8"/>
    </row>
    <row r="570" spans="8:14" ht="12.75">
      <c r="H570" s="8"/>
      <c r="I570" s="8"/>
      <c r="J570" s="8"/>
      <c r="K570" s="8"/>
      <c r="L570" s="8"/>
      <c r="M570" s="8"/>
      <c r="N570" s="8"/>
    </row>
    <row r="571" spans="8:14" ht="12.75">
      <c r="H571" s="8"/>
      <c r="I571" s="8"/>
      <c r="J571" s="8"/>
      <c r="K571" s="8"/>
      <c r="L571" s="8"/>
      <c r="M571" s="8"/>
      <c r="N571" s="8"/>
    </row>
    <row r="572" spans="8:14" ht="12.75">
      <c r="H572" s="8"/>
      <c r="I572" s="8"/>
      <c r="J572" s="8"/>
      <c r="K572" s="8"/>
      <c r="L572" s="8"/>
      <c r="M572" s="8"/>
      <c r="N572" s="8"/>
    </row>
    <row r="573" spans="8:14" ht="12.75">
      <c r="H573" s="8"/>
      <c r="I573" s="8"/>
      <c r="J573" s="8"/>
      <c r="K573" s="8"/>
      <c r="L573" s="8"/>
      <c r="M573" s="8"/>
      <c r="N573" s="8"/>
    </row>
    <row r="574" spans="8:14" ht="12.75">
      <c r="H574" s="8"/>
      <c r="I574" s="8"/>
      <c r="J574" s="8"/>
      <c r="K574" s="8"/>
      <c r="L574" s="8"/>
      <c r="M574" s="8"/>
      <c r="N574" s="8"/>
    </row>
    <row r="575" spans="8:14" ht="12.75">
      <c r="H575" s="8"/>
      <c r="I575" s="8"/>
      <c r="J575" s="8"/>
      <c r="K575" s="8"/>
      <c r="L575" s="8"/>
      <c r="M575" s="8"/>
      <c r="N575" s="8"/>
    </row>
    <row r="576" spans="8:14" ht="12.75">
      <c r="H576" s="8"/>
      <c r="I576" s="8"/>
      <c r="J576" s="8"/>
      <c r="K576" s="8"/>
      <c r="L576" s="8"/>
      <c r="M576" s="8"/>
      <c r="N576" s="8"/>
    </row>
    <row r="577" spans="8:14" ht="12.75">
      <c r="H577" s="8"/>
      <c r="I577" s="8"/>
      <c r="J577" s="8"/>
      <c r="K577" s="8"/>
      <c r="L577" s="8"/>
      <c r="M577" s="8"/>
      <c r="N577" s="8"/>
    </row>
    <row r="578" spans="8:14" ht="12.75">
      <c r="H578" s="8"/>
      <c r="I578" s="8"/>
      <c r="J578" s="8"/>
      <c r="K578" s="8"/>
      <c r="L578" s="8"/>
      <c r="M578" s="8"/>
      <c r="N578" s="8"/>
    </row>
    <row r="579" spans="8:14" ht="12.75">
      <c r="H579" s="8"/>
      <c r="I579" s="8"/>
      <c r="J579" s="8"/>
      <c r="K579" s="8"/>
      <c r="L579" s="8"/>
      <c r="M579" s="8"/>
      <c r="N579" s="8"/>
    </row>
    <row r="580" spans="8:14" ht="12.75">
      <c r="H580" s="8"/>
      <c r="I580" s="8"/>
      <c r="J580" s="8"/>
      <c r="K580" s="8"/>
      <c r="L580" s="8"/>
      <c r="M580" s="8"/>
      <c r="N580" s="8"/>
    </row>
    <row r="581" spans="8:14" ht="12.75">
      <c r="H581" s="8"/>
      <c r="I581" s="8"/>
      <c r="J581" s="8"/>
      <c r="K581" s="8"/>
      <c r="L581" s="8"/>
      <c r="M581" s="8"/>
      <c r="N581" s="8"/>
    </row>
    <row r="582" spans="8:14" ht="12.75">
      <c r="H582" s="8"/>
      <c r="I582" s="8"/>
      <c r="J582" s="8"/>
      <c r="K582" s="8"/>
      <c r="L582" s="8"/>
      <c r="M582" s="8"/>
      <c r="N582" s="8"/>
    </row>
    <row r="583" spans="8:14" ht="12.75">
      <c r="H583" s="8"/>
      <c r="I583" s="8"/>
      <c r="J583" s="8"/>
      <c r="K583" s="8"/>
      <c r="L583" s="8"/>
      <c r="M583" s="8"/>
      <c r="N583" s="8"/>
    </row>
    <row r="584" spans="8:14" ht="12.75">
      <c r="H584" s="8"/>
      <c r="I584" s="8"/>
      <c r="J584" s="8"/>
      <c r="K584" s="8"/>
      <c r="L584" s="8"/>
      <c r="M584" s="8"/>
      <c r="N584" s="8"/>
    </row>
    <row r="585" spans="8:14" ht="12.75">
      <c r="H585" s="8"/>
      <c r="I585" s="8"/>
      <c r="J585" s="8"/>
      <c r="K585" s="8"/>
      <c r="L585" s="8"/>
      <c r="M585" s="8"/>
      <c r="N585" s="8"/>
    </row>
    <row r="586" spans="9:14" ht="12.75">
      <c r="I586" s="8"/>
      <c r="J586" s="8"/>
      <c r="K586" s="8"/>
      <c r="L586" s="8"/>
      <c r="M586" s="8"/>
      <c r="N586" s="8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rowBreaks count="1" manualBreakCount="1">
    <brk id="4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 topLeftCell="A1">
      <selection activeCell="K20" sqref="K20"/>
    </sheetView>
  </sheetViews>
  <sheetFormatPr defaultColWidth="9.140625" defaultRowHeight="12.75"/>
  <cols>
    <col min="1" max="1" width="19.7109375" style="0" customWidth="1"/>
    <col min="5" max="5" width="2.00390625" style="0" customWidth="1"/>
  </cols>
  <sheetData>
    <row r="1" spans="1:8" ht="18" customHeight="1">
      <c r="A1" s="11" t="s">
        <v>346</v>
      </c>
      <c r="B1" s="11"/>
      <c r="C1" s="11"/>
      <c r="D1" s="11"/>
      <c r="E1" s="11"/>
      <c r="F1" s="130"/>
      <c r="G1" s="11"/>
      <c r="H1" s="11"/>
    </row>
    <row r="2" spans="1:8" ht="15" customHeight="1">
      <c r="A2" s="61"/>
      <c r="B2" s="61"/>
      <c r="C2" s="8"/>
      <c r="D2" s="8"/>
      <c r="E2" s="8"/>
      <c r="F2" s="8"/>
      <c r="G2" s="8"/>
      <c r="H2" s="8"/>
    </row>
    <row r="3" spans="1:11" ht="15" customHeight="1">
      <c r="A3" s="67"/>
      <c r="B3" s="215" t="s">
        <v>148</v>
      </c>
      <c r="C3" s="216"/>
      <c r="D3" s="216"/>
      <c r="E3" s="212"/>
      <c r="F3" s="215" t="s">
        <v>159</v>
      </c>
      <c r="G3" s="216"/>
      <c r="H3" s="216"/>
      <c r="K3" s="8"/>
    </row>
    <row r="4" spans="1:11" ht="15" customHeight="1">
      <c r="A4" s="8"/>
      <c r="B4" s="217"/>
      <c r="C4" s="217"/>
      <c r="D4" s="217"/>
      <c r="E4" s="92"/>
      <c r="F4" s="217"/>
      <c r="G4" s="217"/>
      <c r="H4" s="217"/>
      <c r="K4" s="24"/>
    </row>
    <row r="5" spans="1:9" ht="15" customHeight="1">
      <c r="A5" s="7"/>
      <c r="B5" s="84">
        <v>2005</v>
      </c>
      <c r="C5" s="84">
        <v>2004</v>
      </c>
      <c r="D5" s="75" t="s">
        <v>147</v>
      </c>
      <c r="E5" s="75"/>
      <c r="F5" s="204">
        <v>2005</v>
      </c>
      <c r="G5" s="204">
        <v>2004</v>
      </c>
      <c r="H5" s="204">
        <v>2003</v>
      </c>
      <c r="I5" s="8"/>
    </row>
    <row r="6" spans="1:10" s="16" customFormat="1" ht="15" customHeight="1">
      <c r="A6" s="25" t="s">
        <v>18</v>
      </c>
      <c r="B6" s="1">
        <v>238917</v>
      </c>
      <c r="C6" s="1">
        <v>216160</v>
      </c>
      <c r="D6" s="1">
        <v>208961</v>
      </c>
      <c r="E6" s="1"/>
      <c r="F6" s="1">
        <v>193278</v>
      </c>
      <c r="G6" s="1">
        <v>180996</v>
      </c>
      <c r="H6" s="1">
        <v>185377</v>
      </c>
      <c r="I6" s="25"/>
      <c r="J6" s="23"/>
    </row>
    <row r="7" spans="1:9" s="16" customFormat="1" ht="15" customHeight="1">
      <c r="A7" s="25" t="s">
        <v>218</v>
      </c>
      <c r="B7" s="1">
        <v>232374</v>
      </c>
      <c r="C7" s="1">
        <v>219253</v>
      </c>
      <c r="D7" s="1">
        <v>209733</v>
      </c>
      <c r="E7" s="1"/>
      <c r="F7" s="129">
        <v>158596</v>
      </c>
      <c r="G7" s="42">
        <v>144159</v>
      </c>
      <c r="H7" s="54">
        <v>164807</v>
      </c>
      <c r="I7" s="25"/>
    </row>
    <row r="8" spans="1:9" ht="15" customHeight="1">
      <c r="A8" s="25" t="s">
        <v>62</v>
      </c>
      <c r="B8" s="1">
        <v>209557</v>
      </c>
      <c r="C8" s="1">
        <v>184539</v>
      </c>
      <c r="D8" s="1">
        <v>181508</v>
      </c>
      <c r="E8" s="1"/>
      <c r="F8" s="129">
        <v>152835</v>
      </c>
      <c r="G8" s="42">
        <v>136941</v>
      </c>
      <c r="H8" s="54">
        <v>130870</v>
      </c>
      <c r="I8" s="8"/>
    </row>
    <row r="9" spans="1:9" ht="15" customHeight="1">
      <c r="A9" s="25" t="s">
        <v>343</v>
      </c>
      <c r="B9" s="1">
        <v>208944</v>
      </c>
      <c r="C9" s="1">
        <v>189551</v>
      </c>
      <c r="D9" s="1">
        <v>177062</v>
      </c>
      <c r="E9" s="1"/>
      <c r="F9" s="129">
        <v>252764</v>
      </c>
      <c r="G9" s="42">
        <v>238421</v>
      </c>
      <c r="H9" s="54">
        <v>236673</v>
      </c>
      <c r="I9" s="8"/>
    </row>
    <row r="10" spans="1:9" ht="15" customHeight="1">
      <c r="A10" s="65" t="s">
        <v>344</v>
      </c>
      <c r="B10" s="1">
        <v>82476</v>
      </c>
      <c r="C10" s="1">
        <v>55435</v>
      </c>
      <c r="D10" s="1">
        <v>51907</v>
      </c>
      <c r="E10" s="1"/>
      <c r="F10" s="57">
        <v>145711</v>
      </c>
      <c r="G10" s="57">
        <v>98189</v>
      </c>
      <c r="H10" s="54">
        <v>85654</v>
      </c>
      <c r="I10" s="8"/>
    </row>
    <row r="11" spans="1:9" ht="15" customHeight="1">
      <c r="A11" s="65" t="s">
        <v>19</v>
      </c>
      <c r="B11" s="1">
        <v>23183</v>
      </c>
      <c r="C11" s="1">
        <v>22359</v>
      </c>
      <c r="D11" s="1">
        <v>21660</v>
      </c>
      <c r="E11" s="1"/>
      <c r="F11" s="42">
        <v>18502</v>
      </c>
      <c r="G11" s="42">
        <v>17422</v>
      </c>
      <c r="H11" s="54">
        <v>16241</v>
      </c>
      <c r="I11" s="8"/>
    </row>
    <row r="12" spans="1:9" ht="15" customHeight="1">
      <c r="A12" s="65" t="s">
        <v>73</v>
      </c>
      <c r="B12" s="1">
        <v>19503</v>
      </c>
      <c r="C12" s="1">
        <v>17498</v>
      </c>
      <c r="D12" s="1">
        <v>16401</v>
      </c>
      <c r="E12" s="1"/>
      <c r="F12" s="42">
        <v>8420</v>
      </c>
      <c r="G12" s="42">
        <v>8020</v>
      </c>
      <c r="H12" s="54">
        <v>7115</v>
      </c>
      <c r="I12" s="8"/>
    </row>
    <row r="13" spans="1:9" ht="15" customHeight="1">
      <c r="A13" s="68" t="s">
        <v>91</v>
      </c>
      <c r="B13" s="9">
        <v>167898</v>
      </c>
      <c r="C13" s="9">
        <v>149715</v>
      </c>
      <c r="D13" s="9">
        <v>137358</v>
      </c>
      <c r="E13" s="9"/>
      <c r="F13" s="72">
        <v>215004</v>
      </c>
      <c r="G13" s="72">
        <v>182233</v>
      </c>
      <c r="H13" s="72">
        <v>160173</v>
      </c>
      <c r="I13" s="8"/>
    </row>
    <row r="14" spans="1:8" ht="15" customHeight="1">
      <c r="A14" s="26" t="s">
        <v>5</v>
      </c>
      <c r="B14" s="125">
        <f aca="true" t="shared" si="0" ref="B14:H14">SUM(B6:B13)</f>
        <v>1182852</v>
      </c>
      <c r="C14" s="60">
        <f t="shared" si="0"/>
        <v>1054510</v>
      </c>
      <c r="D14" s="60">
        <f t="shared" si="0"/>
        <v>1004590</v>
      </c>
      <c r="E14" s="60"/>
      <c r="F14" s="125">
        <f t="shared" si="0"/>
        <v>1145110</v>
      </c>
      <c r="G14" s="60">
        <f t="shared" si="0"/>
        <v>1006381</v>
      </c>
      <c r="H14" s="60">
        <f t="shared" si="0"/>
        <v>986910</v>
      </c>
    </row>
    <row r="15" spans="1:8" ht="12.75">
      <c r="A15" s="8"/>
      <c r="B15" s="8"/>
      <c r="C15" s="15"/>
      <c r="D15" s="15"/>
      <c r="E15" s="15"/>
      <c r="F15" s="15"/>
      <c r="G15" s="15"/>
      <c r="H15" s="15"/>
    </row>
    <row r="16" spans="1:10" ht="12.75">
      <c r="A16" s="122" t="s">
        <v>347</v>
      </c>
      <c r="B16" s="35"/>
      <c r="C16" s="4"/>
      <c r="D16" s="4"/>
      <c r="E16" s="4"/>
      <c r="F16" s="4"/>
      <c r="G16" s="4"/>
      <c r="J16" s="10"/>
    </row>
    <row r="17" spans="1:10" ht="12.75">
      <c r="A17" s="192" t="s">
        <v>348</v>
      </c>
      <c r="B17" s="35"/>
      <c r="C17" s="4"/>
      <c r="D17" s="4"/>
      <c r="E17" s="4"/>
      <c r="F17" s="4"/>
      <c r="G17" s="4"/>
      <c r="J17" s="10"/>
    </row>
    <row r="18" spans="1:10" ht="15" customHeight="1">
      <c r="A18" s="35" t="s">
        <v>342</v>
      </c>
      <c r="B18" s="35"/>
      <c r="C18" s="4"/>
      <c r="D18" s="4"/>
      <c r="E18" s="4"/>
      <c r="F18" s="4"/>
      <c r="G18" s="4"/>
      <c r="J18" s="10"/>
    </row>
    <row r="19" spans="1:10" ht="12.75">
      <c r="A19" s="83" t="s">
        <v>345</v>
      </c>
      <c r="B19" s="35"/>
      <c r="C19" s="4"/>
      <c r="D19" s="4"/>
      <c r="E19" s="4"/>
      <c r="F19" s="4"/>
      <c r="G19" s="4"/>
      <c r="H19" s="4"/>
      <c r="I19" s="10"/>
      <c r="J19" s="10"/>
    </row>
    <row r="20" spans="1:10" ht="12.75">
      <c r="A20" s="177" t="s">
        <v>349</v>
      </c>
      <c r="B20" s="35"/>
      <c r="C20" s="4"/>
      <c r="D20" s="4"/>
      <c r="E20" s="4"/>
      <c r="F20" s="4"/>
      <c r="G20" s="4"/>
      <c r="H20" s="4"/>
      <c r="I20" s="10"/>
      <c r="J20" s="10"/>
    </row>
    <row r="21" spans="1:10" ht="12.75">
      <c r="A21" s="177" t="s">
        <v>350</v>
      </c>
      <c r="B21" s="35"/>
      <c r="C21" s="4"/>
      <c r="D21" s="4"/>
      <c r="E21" s="4"/>
      <c r="F21" s="4"/>
      <c r="G21" s="4"/>
      <c r="H21" s="4"/>
      <c r="I21" s="10"/>
      <c r="J21" s="10"/>
    </row>
    <row r="22" spans="1:10" ht="12.75">
      <c r="A22" s="177" t="s">
        <v>351</v>
      </c>
      <c r="B22" s="35"/>
      <c r="C22" s="4"/>
      <c r="D22" s="4"/>
      <c r="E22" s="4"/>
      <c r="F22" s="4"/>
      <c r="G22" s="4"/>
      <c r="H22" s="4"/>
      <c r="I22" s="10"/>
      <c r="J22" s="10"/>
    </row>
    <row r="23" spans="1:10" ht="15" customHeight="1">
      <c r="A23" t="s">
        <v>92</v>
      </c>
      <c r="C23" s="28"/>
      <c r="D23" s="28"/>
      <c r="E23" s="28"/>
      <c r="F23" s="28"/>
      <c r="G23" s="28"/>
      <c r="H23" s="1"/>
      <c r="J23" s="10"/>
    </row>
    <row r="24" spans="3:8" ht="15" customHeight="1">
      <c r="C24" s="1"/>
      <c r="D24" s="1"/>
      <c r="E24" s="1"/>
      <c r="F24" s="1"/>
      <c r="G24" s="1"/>
      <c r="H24" s="1"/>
    </row>
    <row r="25" spans="3:8" ht="15" customHeight="1">
      <c r="C25" s="1"/>
      <c r="D25" s="1"/>
      <c r="E25" s="1"/>
      <c r="F25" s="1"/>
      <c r="G25" s="1"/>
      <c r="H25" s="1"/>
    </row>
    <row r="26" spans="3:8" ht="15" customHeight="1">
      <c r="C26" s="1"/>
      <c r="D26" s="1"/>
      <c r="E26" s="1"/>
      <c r="F26" s="1"/>
      <c r="G26" s="1"/>
      <c r="H26" s="1"/>
    </row>
    <row r="27" spans="3:8" ht="15" customHeight="1">
      <c r="C27" s="1"/>
      <c r="D27" s="1"/>
      <c r="E27" s="1"/>
      <c r="F27" s="1"/>
      <c r="G27" s="1"/>
      <c r="H27" s="1"/>
    </row>
    <row r="28" spans="3:8" ht="15" customHeight="1">
      <c r="C28" s="1"/>
      <c r="D28" s="1"/>
      <c r="E28" s="1"/>
      <c r="F28" s="1"/>
      <c r="G28" s="1"/>
      <c r="H28" s="1"/>
    </row>
    <row r="29" spans="3:8" ht="15" customHeight="1">
      <c r="C29" s="1"/>
      <c r="D29" s="1"/>
      <c r="E29" s="1"/>
      <c r="F29" s="1"/>
      <c r="G29" s="1"/>
      <c r="H29" s="1"/>
    </row>
    <row r="30" spans="3:8" ht="15" customHeight="1">
      <c r="C30" s="1"/>
      <c r="D30" s="1"/>
      <c r="E30" s="1"/>
      <c r="F30" s="1"/>
      <c r="G30" s="1"/>
      <c r="H30" s="1"/>
    </row>
    <row r="31" spans="3:8" ht="15" customHeight="1">
      <c r="C31" s="1"/>
      <c r="D31" s="1"/>
      <c r="E31" s="1"/>
      <c r="F31" s="1"/>
      <c r="G31" s="1"/>
      <c r="H31" s="1"/>
    </row>
    <row r="32" spans="3:8" ht="15" customHeight="1">
      <c r="C32" s="1"/>
      <c r="D32" s="1"/>
      <c r="E32" s="1"/>
      <c r="F32" s="1"/>
      <c r="G32" s="1"/>
      <c r="H32" s="1"/>
    </row>
    <row r="33" spans="3:8" ht="15" customHeight="1">
      <c r="C33" s="1"/>
      <c r="D33" s="1"/>
      <c r="E33" s="1"/>
      <c r="F33" s="1"/>
      <c r="G33" s="1"/>
      <c r="H33" s="1"/>
    </row>
    <row r="34" spans="3:8" ht="15" customHeight="1">
      <c r="C34" s="1"/>
      <c r="D34" s="1"/>
      <c r="E34" s="1"/>
      <c r="F34" s="1"/>
      <c r="G34" s="1"/>
      <c r="H34" s="1"/>
    </row>
    <row r="35" spans="3:8" ht="15" customHeight="1">
      <c r="C35" s="1"/>
      <c r="D35" s="1"/>
      <c r="E35" s="1"/>
      <c r="F35" s="1"/>
      <c r="G35" s="1"/>
      <c r="H35" s="1"/>
    </row>
    <row r="36" spans="3:8" ht="15" customHeight="1">
      <c r="C36" s="1"/>
      <c r="D36" s="1"/>
      <c r="E36" s="1"/>
      <c r="F36" s="1"/>
      <c r="G36" s="1"/>
      <c r="H36" s="1"/>
    </row>
    <row r="37" spans="3:8" ht="15" customHeight="1">
      <c r="C37" s="1"/>
      <c r="D37" s="1"/>
      <c r="E37" s="1"/>
      <c r="F37" s="1"/>
      <c r="G37" s="1"/>
      <c r="H37" s="1"/>
    </row>
    <row r="38" spans="3:8" ht="15" customHeight="1">
      <c r="C38" s="1"/>
      <c r="D38" s="1"/>
      <c r="E38" s="1"/>
      <c r="F38" s="1"/>
      <c r="G38" s="1"/>
      <c r="H38" s="1"/>
    </row>
    <row r="39" spans="3:8" ht="15" customHeight="1">
      <c r="C39" s="1"/>
      <c r="D39" s="1"/>
      <c r="E39" s="1"/>
      <c r="F39" s="1"/>
      <c r="G39" s="1"/>
      <c r="H39" s="1"/>
    </row>
    <row r="40" spans="3:8" ht="15" customHeight="1">
      <c r="C40" s="1"/>
      <c r="D40" s="1"/>
      <c r="E40" s="1"/>
      <c r="F40" s="1"/>
      <c r="G40" s="1"/>
      <c r="H40" s="1"/>
    </row>
    <row r="41" spans="3:8" ht="12.75">
      <c r="C41" s="1"/>
      <c r="D41" s="1"/>
      <c r="E41" s="1"/>
      <c r="F41" s="1"/>
      <c r="G41" s="1"/>
      <c r="H41" s="1"/>
    </row>
    <row r="42" spans="3:8" ht="12.75">
      <c r="C42" s="1"/>
      <c r="D42" s="1"/>
      <c r="E42" s="1"/>
      <c r="F42" s="1"/>
      <c r="G42" s="1"/>
      <c r="H42" s="1"/>
    </row>
    <row r="43" spans="3:8" ht="12.75">
      <c r="C43" s="1"/>
      <c r="D43" s="1"/>
      <c r="E43" s="1"/>
      <c r="F43" s="1"/>
      <c r="G43" s="1"/>
      <c r="H43" s="1"/>
    </row>
    <row r="44" spans="3:8" ht="12.75">
      <c r="C44" s="1"/>
      <c r="D44" s="1"/>
      <c r="E44" s="1"/>
      <c r="F44" s="1"/>
      <c r="G44" s="1"/>
      <c r="H44" s="1"/>
    </row>
    <row r="45" spans="3:8" ht="12.75">
      <c r="C45" s="1"/>
      <c r="D45" s="1"/>
      <c r="E45" s="1"/>
      <c r="F45" s="1"/>
      <c r="G45" s="1"/>
      <c r="H45" s="1"/>
    </row>
    <row r="46" spans="3:8" ht="12.75">
      <c r="C46" s="1"/>
      <c r="D46" s="1"/>
      <c r="E46" s="1"/>
      <c r="F46" s="1"/>
      <c r="G46" s="1"/>
      <c r="H46" s="1"/>
    </row>
    <row r="47" spans="3:8" ht="12.75">
      <c r="C47" s="1"/>
      <c r="D47" s="1"/>
      <c r="E47" s="1"/>
      <c r="F47" s="1"/>
      <c r="G47" s="1"/>
      <c r="H47" s="1"/>
    </row>
    <row r="48" spans="3:8" ht="12.75">
      <c r="C48" s="1"/>
      <c r="D48" s="1"/>
      <c r="E48" s="1"/>
      <c r="F48" s="1"/>
      <c r="G48" s="1"/>
      <c r="H48" s="1"/>
    </row>
    <row r="49" spans="3:8" ht="12.75">
      <c r="C49" s="1"/>
      <c r="D49" s="1"/>
      <c r="E49" s="1"/>
      <c r="F49" s="1"/>
      <c r="G49" s="1"/>
      <c r="H49" s="1"/>
    </row>
    <row r="50" spans="3:8" ht="12.75">
      <c r="C50" s="1"/>
      <c r="D50" s="1"/>
      <c r="E50" s="1"/>
      <c r="F50" s="1"/>
      <c r="G50" s="1"/>
      <c r="H50" s="1"/>
    </row>
    <row r="51" spans="3:8" ht="12.75">
      <c r="C51" s="1"/>
      <c r="D51" s="1"/>
      <c r="E51" s="1"/>
      <c r="F51" s="1"/>
      <c r="G51" s="1"/>
      <c r="H51" s="1"/>
    </row>
    <row r="52" spans="3:8" ht="12.75">
      <c r="C52" s="1"/>
      <c r="D52" s="1"/>
      <c r="E52" s="1"/>
      <c r="F52" s="1"/>
      <c r="G52" s="1"/>
      <c r="H52" s="1"/>
    </row>
    <row r="53" spans="3:8" ht="12.75">
      <c r="C53" s="1"/>
      <c r="D53" s="1"/>
      <c r="E53" s="1"/>
      <c r="F53" s="1"/>
      <c r="G53" s="1"/>
      <c r="H53" s="1"/>
    </row>
    <row r="54" spans="3:8" ht="12.75">
      <c r="C54" s="1"/>
      <c r="D54" s="1"/>
      <c r="E54" s="1"/>
      <c r="F54" s="1"/>
      <c r="G54" s="1"/>
      <c r="H54" s="1"/>
    </row>
    <row r="55" spans="3:8" ht="12.75">
      <c r="C55" s="1"/>
      <c r="D55" s="1"/>
      <c r="E55" s="1"/>
      <c r="F55" s="1"/>
      <c r="G55" s="1"/>
      <c r="H55" s="1"/>
    </row>
  </sheetData>
  <mergeCells count="2">
    <mergeCell ref="B3:D4"/>
    <mergeCell ref="F3:H4"/>
  </mergeCells>
  <printOptions/>
  <pageMargins left="0.75" right="0.75" top="1" bottom="1" header="0.5" footer="0.5"/>
  <pageSetup horizontalDpi="600" verticalDpi="600" orientation="portrait" paperSize="9" r:id="rId1"/>
  <ignoredErrors>
    <ignoredError sqref="G14:H14 C14" formulaRange="1"/>
    <ignoredError sqref="F14 B14" formulaRange="1" unlockedFormula="1"/>
    <ignoredError sqref="D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showGridLines="0" workbookViewId="0" topLeftCell="A1">
      <selection activeCell="I8" sqref="I8"/>
    </sheetView>
  </sheetViews>
  <sheetFormatPr defaultColWidth="9.140625" defaultRowHeight="12.75"/>
  <cols>
    <col min="1" max="1" width="18.57421875" style="0" customWidth="1"/>
    <col min="2" max="2" width="9.28125" style="0" bestFit="1" customWidth="1"/>
    <col min="3" max="3" width="9.8515625" style="0" bestFit="1" customWidth="1"/>
    <col min="4" max="5" width="13.28125" style="0" bestFit="1" customWidth="1"/>
    <col min="6" max="6" width="8.421875" style="0" customWidth="1"/>
    <col min="7" max="7" width="11.00390625" style="0" bestFit="1" customWidth="1"/>
  </cols>
  <sheetData>
    <row r="1" spans="1:6" ht="18" customHeight="1">
      <c r="A1" s="11" t="s">
        <v>274</v>
      </c>
      <c r="B1" s="11"/>
      <c r="C1" s="11"/>
      <c r="D1" s="11"/>
      <c r="E1" s="11"/>
      <c r="F1" s="11"/>
    </row>
    <row r="2" spans="1:7" ht="12.75">
      <c r="A2" s="61"/>
      <c r="B2" s="7"/>
      <c r="C2" s="7"/>
      <c r="D2" s="7"/>
      <c r="E2" s="7"/>
      <c r="F2" s="7"/>
      <c r="G2" s="7"/>
    </row>
    <row r="3" spans="1:8" ht="15" customHeight="1">
      <c r="A3" s="67"/>
      <c r="B3" s="21" t="s">
        <v>25</v>
      </c>
      <c r="C3" s="21" t="s">
        <v>25</v>
      </c>
      <c r="D3" s="21" t="s">
        <v>9</v>
      </c>
      <c r="E3" s="21" t="s">
        <v>107</v>
      </c>
      <c r="F3" s="21" t="s">
        <v>11</v>
      </c>
      <c r="G3" s="21" t="s">
        <v>12</v>
      </c>
      <c r="H3" s="8"/>
    </row>
    <row r="4" spans="1:8" ht="15" customHeight="1">
      <c r="A4" s="8"/>
      <c r="B4" s="21" t="s">
        <v>125</v>
      </c>
      <c r="C4" s="21" t="s">
        <v>125</v>
      </c>
      <c r="D4" s="74" t="s">
        <v>108</v>
      </c>
      <c r="E4" s="74" t="s">
        <v>109</v>
      </c>
      <c r="F4" s="21" t="s">
        <v>14</v>
      </c>
      <c r="G4" s="21" t="s">
        <v>15</v>
      </c>
      <c r="H4" s="24"/>
    </row>
    <row r="5" spans="1:8" ht="15" customHeight="1">
      <c r="A5" s="7"/>
      <c r="B5" s="20" t="s">
        <v>127</v>
      </c>
      <c r="C5" s="20" t="s">
        <v>128</v>
      </c>
      <c r="D5" s="20" t="s">
        <v>93</v>
      </c>
      <c r="E5" s="20" t="s">
        <v>93</v>
      </c>
      <c r="F5" s="20" t="s">
        <v>93</v>
      </c>
      <c r="G5" s="20" t="s">
        <v>93</v>
      </c>
      <c r="H5" s="8"/>
    </row>
    <row r="6" spans="1:8" ht="15" customHeight="1">
      <c r="A6" s="25" t="s">
        <v>85</v>
      </c>
      <c r="B6" s="54">
        <v>29720</v>
      </c>
      <c r="C6" s="54">
        <v>7808</v>
      </c>
      <c r="D6" s="54">
        <v>1769331</v>
      </c>
      <c r="E6" s="54">
        <v>1084825</v>
      </c>
      <c r="F6" s="1">
        <v>121673</v>
      </c>
      <c r="G6" s="54">
        <v>3056372</v>
      </c>
      <c r="H6" s="25"/>
    </row>
    <row r="7" spans="1:12" s="16" customFormat="1" ht="15" customHeight="1">
      <c r="A7" s="25" t="s">
        <v>62</v>
      </c>
      <c r="B7" s="52">
        <v>19872</v>
      </c>
      <c r="C7" s="52">
        <v>9305</v>
      </c>
      <c r="D7" s="52">
        <v>901261</v>
      </c>
      <c r="E7" s="52">
        <v>570001</v>
      </c>
      <c r="F7" s="52">
        <v>56796</v>
      </c>
      <c r="G7" s="52">
        <v>1889738</v>
      </c>
      <c r="H7" s="25"/>
      <c r="K7" s="23"/>
      <c r="L7" s="23"/>
    </row>
    <row r="8" spans="1:7" s="16" customFormat="1" ht="15" customHeight="1">
      <c r="A8" s="25" t="s">
        <v>26</v>
      </c>
      <c r="B8" s="52">
        <v>9395</v>
      </c>
      <c r="C8" s="52">
        <v>7228</v>
      </c>
      <c r="D8" s="52">
        <v>983681</v>
      </c>
      <c r="E8" s="52">
        <v>407616</v>
      </c>
      <c r="F8" s="52">
        <v>65651</v>
      </c>
      <c r="G8" s="52">
        <v>1580733</v>
      </c>
    </row>
    <row r="9" spans="1:12" ht="15" customHeight="1">
      <c r="A9" s="18" t="s">
        <v>18</v>
      </c>
      <c r="B9" s="58">
        <v>17148</v>
      </c>
      <c r="C9" s="58">
        <v>9559</v>
      </c>
      <c r="D9" s="58">
        <v>822425</v>
      </c>
      <c r="E9" s="58">
        <v>338894</v>
      </c>
      <c r="F9" s="58">
        <v>53869</v>
      </c>
      <c r="G9" s="58">
        <v>1197283</v>
      </c>
      <c r="H9" s="8"/>
      <c r="K9" s="1"/>
      <c r="L9" s="1"/>
    </row>
    <row r="10" spans="1:12" ht="15" customHeight="1">
      <c r="A10" s="26" t="s">
        <v>5</v>
      </c>
      <c r="B10" s="60">
        <f aca="true" t="shared" si="0" ref="B10:G10">SUM(B6:B9)</f>
        <v>76135</v>
      </c>
      <c r="C10" s="60">
        <f t="shared" si="0"/>
        <v>33900</v>
      </c>
      <c r="D10" s="60">
        <f t="shared" si="0"/>
        <v>4476698</v>
      </c>
      <c r="E10" s="60">
        <f t="shared" si="0"/>
        <v>2401336</v>
      </c>
      <c r="F10" s="60">
        <f>SUM(F6:F9)</f>
        <v>297989</v>
      </c>
      <c r="G10" s="60">
        <f t="shared" si="0"/>
        <v>7724126</v>
      </c>
      <c r="H10" s="8"/>
      <c r="K10" s="1"/>
      <c r="L10" s="1"/>
    </row>
    <row r="11" spans="1:12" ht="12.75">
      <c r="A11" s="8"/>
      <c r="B11" s="15"/>
      <c r="C11" s="15"/>
      <c r="D11" s="15"/>
      <c r="E11" s="15"/>
      <c r="F11" s="15"/>
      <c r="G11" s="15"/>
      <c r="H11" s="8"/>
      <c r="K11" s="1"/>
      <c r="L11" s="1"/>
    </row>
    <row r="12" spans="1:10" ht="15" customHeight="1">
      <c r="A12" s="35" t="s">
        <v>110</v>
      </c>
      <c r="B12" s="4"/>
      <c r="C12" s="4"/>
      <c r="D12" s="4"/>
      <c r="E12" s="4"/>
      <c r="F12" s="4"/>
      <c r="G12" s="4"/>
      <c r="H12" s="10"/>
      <c r="I12" s="10"/>
      <c r="J12" s="10"/>
    </row>
    <row r="13" spans="1:10" ht="15" customHeight="1">
      <c r="A13" s="35" t="s">
        <v>101</v>
      </c>
      <c r="B13" s="4"/>
      <c r="C13" s="4"/>
      <c r="D13" s="4"/>
      <c r="E13" s="4"/>
      <c r="F13" s="4"/>
      <c r="G13" s="4"/>
      <c r="H13" s="10"/>
      <c r="I13" s="10"/>
      <c r="J13" s="10"/>
    </row>
    <row r="14" spans="1:10" ht="15" customHeight="1">
      <c r="A14" s="35" t="s">
        <v>77</v>
      </c>
      <c r="B14" s="4"/>
      <c r="C14" s="4"/>
      <c r="D14" s="4"/>
      <c r="E14" s="4"/>
      <c r="F14" s="4"/>
      <c r="G14" s="4"/>
      <c r="H14" s="10"/>
      <c r="I14" s="10"/>
      <c r="J14" s="10"/>
    </row>
    <row r="15" spans="1:10" ht="15" customHeight="1">
      <c r="A15" s="35" t="s">
        <v>268</v>
      </c>
      <c r="B15" s="4"/>
      <c r="C15" s="4"/>
      <c r="D15" s="4"/>
      <c r="E15" s="4"/>
      <c r="F15" s="4"/>
      <c r="G15" s="4"/>
      <c r="H15" s="10"/>
      <c r="I15" s="10"/>
      <c r="J15" s="10"/>
    </row>
    <row r="16" spans="1:10" ht="15" customHeight="1">
      <c r="A16" s="35" t="s">
        <v>269</v>
      </c>
      <c r="B16" s="4"/>
      <c r="C16" s="4"/>
      <c r="D16" s="4"/>
      <c r="E16" s="4"/>
      <c r="F16" s="4"/>
      <c r="G16" s="4"/>
      <c r="H16" s="10"/>
      <c r="I16" s="10"/>
      <c r="J16" s="10"/>
    </row>
    <row r="17" spans="1:7" ht="21.75" customHeight="1">
      <c r="A17" t="s">
        <v>105</v>
      </c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2:7" ht="15" customHeight="1">
      <c r="B22" s="1"/>
      <c r="C22" s="1"/>
      <c r="D22" s="1"/>
      <c r="E22" s="1"/>
      <c r="F22" s="1"/>
      <c r="G22" s="1"/>
    </row>
    <row r="23" spans="2:7" ht="15" customHeight="1">
      <c r="B23" s="1"/>
      <c r="C23" s="1"/>
      <c r="D23" s="1"/>
      <c r="E23" s="1"/>
      <c r="F23" s="1"/>
      <c r="G23" s="1"/>
    </row>
    <row r="24" spans="2:7" ht="15" customHeight="1">
      <c r="B24" s="1"/>
      <c r="C24" s="1"/>
      <c r="D24" s="1"/>
      <c r="E24" s="1"/>
      <c r="F24" s="1"/>
      <c r="G24" s="1"/>
    </row>
    <row r="25" spans="2:7" ht="15" customHeight="1">
      <c r="B25" s="1"/>
      <c r="C25" s="1"/>
      <c r="D25" s="1"/>
      <c r="E25" s="1"/>
      <c r="F25" s="1"/>
      <c r="G25" s="1"/>
    </row>
    <row r="26" spans="2:7" ht="15" customHeight="1">
      <c r="B26" s="1"/>
      <c r="C26" s="1"/>
      <c r="D26" s="1"/>
      <c r="E26" s="1"/>
      <c r="F26" s="1"/>
      <c r="G26" s="1"/>
    </row>
    <row r="27" spans="2:7" ht="15" customHeight="1">
      <c r="B27" s="1"/>
      <c r="C27" s="1"/>
      <c r="D27" s="1"/>
      <c r="E27" s="1"/>
      <c r="F27" s="1"/>
      <c r="G27" s="1"/>
    </row>
    <row r="28" spans="2:7" ht="15" customHeight="1">
      <c r="B28" s="1"/>
      <c r="C28" s="1"/>
      <c r="D28" s="1"/>
      <c r="E28" s="1"/>
      <c r="F28" s="1"/>
      <c r="G28" s="1"/>
    </row>
    <row r="29" spans="2:7" ht="15" customHeight="1">
      <c r="B29" s="1"/>
      <c r="C29" s="1"/>
      <c r="D29" s="1"/>
      <c r="E29" s="1"/>
      <c r="F29" s="1"/>
      <c r="G29" s="1"/>
    </row>
    <row r="30" spans="2:7" ht="15" customHeight="1">
      <c r="B30" s="1"/>
      <c r="C30" s="1"/>
      <c r="D30" s="1"/>
      <c r="E30" s="1"/>
      <c r="F30" s="1"/>
      <c r="G30" s="1"/>
    </row>
    <row r="31" spans="2:7" ht="15" customHeight="1">
      <c r="B31" s="1"/>
      <c r="C31" s="1"/>
      <c r="D31" s="1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showGridLines="0" tabSelected="1" workbookViewId="0" topLeftCell="A1">
      <selection activeCell="I21" sqref="I21"/>
    </sheetView>
  </sheetViews>
  <sheetFormatPr defaultColWidth="9.140625" defaultRowHeight="12.75"/>
  <cols>
    <col min="1" max="1" width="21.421875" style="0" customWidth="1"/>
    <col min="2" max="2" width="6.7109375" style="0" bestFit="1" customWidth="1"/>
    <col min="3" max="3" width="10.00390625" style="0" bestFit="1" customWidth="1"/>
    <col min="4" max="5" width="13.28125" style="0" bestFit="1" customWidth="1"/>
    <col min="6" max="6" width="7.8515625" style="0" customWidth="1"/>
    <col min="7" max="7" width="11.00390625" style="0" bestFit="1" customWidth="1"/>
  </cols>
  <sheetData>
    <row r="1" spans="1:9" ht="18" customHeight="1">
      <c r="A1" s="11" t="s">
        <v>297</v>
      </c>
      <c r="B1" s="16"/>
      <c r="C1" s="16"/>
      <c r="D1" s="16"/>
      <c r="E1" s="16"/>
      <c r="F1" s="16"/>
      <c r="G1" s="16"/>
      <c r="H1" s="6"/>
      <c r="I1" s="6"/>
    </row>
    <row r="2" spans="1:9" ht="12.75" customHeight="1">
      <c r="A2" s="18"/>
      <c r="B2" s="18"/>
      <c r="C2" s="18"/>
      <c r="D2" s="18"/>
      <c r="E2" s="18"/>
      <c r="F2" s="18"/>
      <c r="G2" s="18"/>
      <c r="H2" s="6"/>
      <c r="I2" s="6"/>
    </row>
    <row r="3" spans="1:9" ht="15" customHeight="1">
      <c r="A3" s="10" t="s">
        <v>27</v>
      </c>
      <c r="B3" s="19" t="s">
        <v>8</v>
      </c>
      <c r="C3" s="19" t="s">
        <v>8</v>
      </c>
      <c r="D3" s="21" t="s">
        <v>9</v>
      </c>
      <c r="E3" s="21" t="s">
        <v>107</v>
      </c>
      <c r="F3" s="19" t="s">
        <v>11</v>
      </c>
      <c r="G3" s="19" t="s">
        <v>12</v>
      </c>
      <c r="H3" s="36"/>
      <c r="I3" s="6"/>
    </row>
    <row r="4" spans="1:9" ht="15" customHeight="1">
      <c r="A4" s="10" t="s">
        <v>102</v>
      </c>
      <c r="B4" s="19" t="s">
        <v>28</v>
      </c>
      <c r="C4" s="19" t="s">
        <v>219</v>
      </c>
      <c r="D4" s="19" t="s">
        <v>108</v>
      </c>
      <c r="E4" s="19" t="s">
        <v>109</v>
      </c>
      <c r="F4" s="19" t="s">
        <v>14</v>
      </c>
      <c r="G4" s="19" t="s">
        <v>15</v>
      </c>
      <c r="H4" s="40"/>
      <c r="I4" s="6"/>
    </row>
    <row r="5" spans="1:9" ht="15" customHeight="1">
      <c r="A5" s="12"/>
      <c r="B5" s="106"/>
      <c r="C5" s="106"/>
      <c r="D5" s="106" t="s">
        <v>93</v>
      </c>
      <c r="E5" s="106" t="s">
        <v>93</v>
      </c>
      <c r="F5" s="106" t="s">
        <v>93</v>
      </c>
      <c r="G5" s="106" t="s">
        <v>93</v>
      </c>
      <c r="H5" s="36"/>
      <c r="I5" s="6"/>
    </row>
    <row r="6" spans="1:9" ht="15" customHeight="1">
      <c r="A6" s="158" t="s">
        <v>81</v>
      </c>
      <c r="B6" s="159">
        <v>19</v>
      </c>
      <c r="C6" s="160">
        <v>297</v>
      </c>
      <c r="D6" s="160">
        <v>12426</v>
      </c>
      <c r="E6" s="161">
        <v>10400</v>
      </c>
      <c r="F6" s="160">
        <v>1870</v>
      </c>
      <c r="G6" s="161">
        <v>14098</v>
      </c>
      <c r="H6" s="36"/>
      <c r="I6" s="6"/>
    </row>
    <row r="7" spans="1:9" ht="15" customHeight="1">
      <c r="A7" s="158" t="s">
        <v>29</v>
      </c>
      <c r="B7" s="159">
        <v>14</v>
      </c>
      <c r="C7" s="160">
        <v>193.1</v>
      </c>
      <c r="D7" s="160">
        <v>8499.9</v>
      </c>
      <c r="E7" s="161">
        <v>5336.9</v>
      </c>
      <c r="F7" s="160">
        <v>1264.2</v>
      </c>
      <c r="G7" s="161">
        <v>9492.6</v>
      </c>
      <c r="H7" s="36"/>
      <c r="I7" s="6"/>
    </row>
    <row r="8" spans="1:9" ht="15" customHeight="1">
      <c r="A8" s="158" t="s">
        <v>232</v>
      </c>
      <c r="B8" s="159">
        <v>8</v>
      </c>
      <c r="C8" s="160">
        <v>199.9</v>
      </c>
      <c r="D8" s="160">
        <v>4096.9</v>
      </c>
      <c r="E8" s="161">
        <v>5488.4</v>
      </c>
      <c r="F8" s="160">
        <v>1140.4</v>
      </c>
      <c r="G8" s="161">
        <v>6854.4</v>
      </c>
      <c r="H8" s="36"/>
      <c r="I8" s="6"/>
    </row>
    <row r="9" spans="1:9" ht="15" customHeight="1">
      <c r="A9" s="158" t="s">
        <v>70</v>
      </c>
      <c r="B9" s="159">
        <v>12</v>
      </c>
      <c r="C9" s="160">
        <v>160.7</v>
      </c>
      <c r="D9" s="160">
        <v>5734.5</v>
      </c>
      <c r="E9" s="161">
        <v>5212.1</v>
      </c>
      <c r="F9" s="160">
        <v>729.9</v>
      </c>
      <c r="G9" s="161">
        <v>6126.5</v>
      </c>
      <c r="H9" s="36"/>
      <c r="I9" s="6"/>
    </row>
    <row r="10" spans="1:9" ht="15" customHeight="1">
      <c r="A10" s="158" t="s">
        <v>32</v>
      </c>
      <c r="B10" s="159">
        <v>7</v>
      </c>
      <c r="C10" s="160">
        <v>91.4</v>
      </c>
      <c r="D10" s="160">
        <v>3416.7</v>
      </c>
      <c r="E10" s="161">
        <v>3967.8</v>
      </c>
      <c r="F10" s="160">
        <v>803.5</v>
      </c>
      <c r="G10" s="161">
        <v>4860.8</v>
      </c>
      <c r="H10" s="36"/>
      <c r="I10" s="6"/>
    </row>
    <row r="11" spans="1:9" ht="15" customHeight="1">
      <c r="A11" s="158" t="s">
        <v>30</v>
      </c>
      <c r="B11" s="159">
        <v>9</v>
      </c>
      <c r="C11" s="160">
        <v>124.4</v>
      </c>
      <c r="D11" s="160">
        <v>4112.3</v>
      </c>
      <c r="E11" s="161">
        <v>3653.9</v>
      </c>
      <c r="F11" s="160">
        <v>800.3</v>
      </c>
      <c r="G11" s="161">
        <v>4689.5</v>
      </c>
      <c r="H11" s="36"/>
      <c r="I11" s="6"/>
    </row>
    <row r="12" spans="1:9" ht="15" customHeight="1">
      <c r="A12" s="158" t="s">
        <v>33</v>
      </c>
      <c r="B12" s="159">
        <v>7</v>
      </c>
      <c r="C12" s="160">
        <v>95.9</v>
      </c>
      <c r="D12" s="160">
        <v>2719</v>
      </c>
      <c r="E12" s="161">
        <v>3231</v>
      </c>
      <c r="F12" s="160">
        <v>485</v>
      </c>
      <c r="G12" s="161">
        <v>3815.7</v>
      </c>
      <c r="H12" s="36"/>
      <c r="I12" s="6"/>
    </row>
    <row r="13" spans="1:9" ht="15" customHeight="1">
      <c r="A13" s="158" t="s">
        <v>149</v>
      </c>
      <c r="B13" s="159">
        <v>7</v>
      </c>
      <c r="C13" s="160">
        <v>88.8</v>
      </c>
      <c r="D13" s="160">
        <v>2824.5</v>
      </c>
      <c r="E13" s="161">
        <v>2734.7</v>
      </c>
      <c r="F13" s="160">
        <v>923.7</v>
      </c>
      <c r="G13" s="161">
        <v>3773.9</v>
      </c>
      <c r="H13" s="36"/>
      <c r="I13" s="6"/>
    </row>
    <row r="14" spans="1:9" ht="15" customHeight="1">
      <c r="A14" s="158" t="s">
        <v>131</v>
      </c>
      <c r="B14" s="159">
        <v>5</v>
      </c>
      <c r="C14" s="160">
        <v>90.4</v>
      </c>
      <c r="D14" s="160">
        <v>2936.3</v>
      </c>
      <c r="E14" s="161">
        <v>2800.3</v>
      </c>
      <c r="F14" s="160">
        <v>501.3</v>
      </c>
      <c r="G14" s="161">
        <v>3354.6</v>
      </c>
      <c r="H14" s="36"/>
      <c r="I14" s="6"/>
    </row>
    <row r="15" spans="1:9" ht="15" customHeight="1">
      <c r="A15" s="162" t="s">
        <v>150</v>
      </c>
      <c r="B15" s="163">
        <v>3</v>
      </c>
      <c r="C15" s="164">
        <v>86</v>
      </c>
      <c r="D15" s="164">
        <v>2327.9</v>
      </c>
      <c r="E15" s="164">
        <v>2655.9</v>
      </c>
      <c r="F15" s="164">
        <v>287.1</v>
      </c>
      <c r="G15" s="164">
        <v>3028.2</v>
      </c>
      <c r="H15" s="36"/>
      <c r="I15" s="6"/>
    </row>
    <row r="16" spans="1:9" ht="15" customHeight="1">
      <c r="A16" s="10" t="s">
        <v>111</v>
      </c>
      <c r="B16" s="165">
        <f aca="true" t="shared" si="0" ref="B16:G16">SUM(B6:B15)</f>
        <v>91</v>
      </c>
      <c r="C16" s="165">
        <f t="shared" si="0"/>
        <v>1427.6000000000001</v>
      </c>
      <c r="D16" s="165">
        <f t="shared" si="0"/>
        <v>49094.00000000001</v>
      </c>
      <c r="E16" s="165">
        <f t="shared" si="0"/>
        <v>45481</v>
      </c>
      <c r="F16" s="165">
        <f t="shared" si="0"/>
        <v>8805.4</v>
      </c>
      <c r="G16" s="165">
        <f t="shared" si="0"/>
        <v>60094.2</v>
      </c>
      <c r="H16" s="85"/>
      <c r="I16" s="6"/>
    </row>
    <row r="17" spans="1:9" ht="9.75" customHeight="1">
      <c r="A17" s="3"/>
      <c r="B17" s="166"/>
      <c r="C17" s="166"/>
      <c r="D17" s="166"/>
      <c r="E17" s="166"/>
      <c r="F17" s="166"/>
      <c r="G17" s="166"/>
      <c r="H17" s="36"/>
      <c r="I17" s="6"/>
    </row>
    <row r="18" spans="1:9" ht="15" customHeight="1">
      <c r="A18" s="10" t="s">
        <v>319</v>
      </c>
      <c r="B18" s="165">
        <v>205</v>
      </c>
      <c r="C18" s="165">
        <v>2332.5</v>
      </c>
      <c r="D18" s="165">
        <v>76158.4</v>
      </c>
      <c r="E18" s="165">
        <v>77208.5</v>
      </c>
      <c r="F18" s="165">
        <v>15009.8</v>
      </c>
      <c r="G18" s="165">
        <v>98056</v>
      </c>
      <c r="H18" s="36"/>
      <c r="I18" s="6"/>
    </row>
    <row r="19" spans="1:9" ht="9.75" customHeight="1">
      <c r="A19" s="16"/>
      <c r="B19" s="1"/>
      <c r="C19" s="1"/>
      <c r="D19" s="1"/>
      <c r="E19" s="1"/>
      <c r="F19" s="1"/>
      <c r="G19" s="1"/>
      <c r="H19" s="36"/>
      <c r="I19" s="6"/>
    </row>
    <row r="20" spans="1:9" ht="14.25" customHeight="1">
      <c r="A20" s="35" t="s">
        <v>251</v>
      </c>
      <c r="B20" s="23"/>
      <c r="C20" s="23"/>
      <c r="D20" s="23"/>
      <c r="E20" s="23"/>
      <c r="F20" s="23"/>
      <c r="G20" s="23"/>
      <c r="H20" s="8"/>
      <c r="I20" s="6"/>
    </row>
    <row r="21" spans="1:9" ht="14.25" customHeight="1">
      <c r="A21" s="35" t="s">
        <v>153</v>
      </c>
      <c r="B21" s="23"/>
      <c r="C21" s="23"/>
      <c r="D21" s="23"/>
      <c r="E21" s="23"/>
      <c r="F21" s="23"/>
      <c r="G21" s="23"/>
      <c r="H21" s="36"/>
      <c r="I21" s="6"/>
    </row>
    <row r="22" spans="1:9" ht="14.25" customHeight="1">
      <c r="A22" s="35" t="s">
        <v>252</v>
      </c>
      <c r="B22" s="23"/>
      <c r="C22" s="23"/>
      <c r="D22" s="23"/>
      <c r="E22" s="23"/>
      <c r="F22" s="23"/>
      <c r="G22" s="23"/>
      <c r="H22" s="36"/>
      <c r="I22" s="6"/>
    </row>
    <row r="23" spans="1:9" ht="14.25" customHeight="1">
      <c r="A23" s="35" t="s">
        <v>253</v>
      </c>
      <c r="B23" s="23"/>
      <c r="C23" s="23"/>
      <c r="D23" s="23"/>
      <c r="E23" s="23"/>
      <c r="F23" s="23"/>
      <c r="G23" s="23"/>
      <c r="H23" s="36"/>
      <c r="I23" s="6"/>
    </row>
    <row r="24" spans="1:9" ht="9.75" customHeight="1">
      <c r="A24" s="35"/>
      <c r="B24" s="23"/>
      <c r="C24" s="23"/>
      <c r="D24" s="23"/>
      <c r="E24" s="23"/>
      <c r="F24" s="23"/>
      <c r="G24" s="23"/>
      <c r="H24" s="36"/>
      <c r="I24" s="6"/>
    </row>
    <row r="25" spans="1:9" ht="13.5" customHeight="1">
      <c r="A25" s="16" t="s">
        <v>151</v>
      </c>
      <c r="B25" s="23"/>
      <c r="C25" s="23"/>
      <c r="D25" s="23"/>
      <c r="E25" s="23"/>
      <c r="F25" s="23"/>
      <c r="G25" s="23"/>
      <c r="H25" s="36"/>
      <c r="I25" s="6"/>
    </row>
    <row r="26" spans="1:9" ht="15" customHeight="1">
      <c r="A26" s="6"/>
      <c r="B26" s="107"/>
      <c r="C26" s="107"/>
      <c r="D26" s="107"/>
      <c r="E26" s="107"/>
      <c r="F26" s="107"/>
      <c r="G26" s="107"/>
      <c r="H26" s="6"/>
      <c r="I26" s="6"/>
    </row>
    <row r="27" spans="1:9" ht="15" customHeight="1">
      <c r="A27" s="6"/>
      <c r="B27" s="107"/>
      <c r="C27" s="107"/>
      <c r="D27" s="107"/>
      <c r="E27" s="107"/>
      <c r="F27" s="107"/>
      <c r="G27" s="107"/>
      <c r="H27" s="6"/>
      <c r="I27" s="6"/>
    </row>
    <row r="28" spans="1:9" ht="15" customHeight="1">
      <c r="A28" s="6"/>
      <c r="B28" s="107"/>
      <c r="C28" s="107"/>
      <c r="D28" s="107"/>
      <c r="E28" s="107"/>
      <c r="F28" s="107"/>
      <c r="G28" s="107"/>
      <c r="H28" s="6"/>
      <c r="I28" s="6"/>
    </row>
    <row r="29" spans="1:9" ht="15" customHeight="1">
      <c r="A29" s="6"/>
      <c r="B29" s="107"/>
      <c r="C29" s="107"/>
      <c r="D29" s="107"/>
      <c r="E29" s="107"/>
      <c r="F29" s="107"/>
      <c r="G29" s="107"/>
      <c r="H29" s="6"/>
      <c r="I29" s="6"/>
    </row>
    <row r="30" spans="1:9" ht="15" customHeight="1">
      <c r="A30" s="6"/>
      <c r="B30" s="107"/>
      <c r="C30" s="107"/>
      <c r="D30" s="107"/>
      <c r="E30" s="107"/>
      <c r="F30" s="107"/>
      <c r="G30" s="107"/>
      <c r="H30" s="6"/>
      <c r="I30" s="6"/>
    </row>
    <row r="31" spans="1:9" ht="15" customHeight="1">
      <c r="A31" s="6"/>
      <c r="B31" s="107"/>
      <c r="C31" s="107"/>
      <c r="D31" s="107"/>
      <c r="E31" s="107"/>
      <c r="F31" s="107"/>
      <c r="G31" s="107"/>
      <c r="H31" s="6"/>
      <c r="I31" s="6"/>
    </row>
    <row r="32" spans="1:9" ht="15" customHeight="1">
      <c r="A32" s="6"/>
      <c r="B32" s="107"/>
      <c r="C32" s="107"/>
      <c r="D32" s="107"/>
      <c r="E32" s="107"/>
      <c r="F32" s="107"/>
      <c r="G32" s="107"/>
      <c r="H32" s="6"/>
      <c r="I32" s="6"/>
    </row>
    <row r="33" spans="1:9" ht="15" customHeight="1">
      <c r="A33" s="6"/>
      <c r="B33" s="107"/>
      <c r="C33" s="107"/>
      <c r="D33" s="107"/>
      <c r="E33" s="107"/>
      <c r="F33" s="107"/>
      <c r="G33" s="107"/>
      <c r="H33" s="6"/>
      <c r="I33" s="6"/>
    </row>
    <row r="34" spans="1:9" ht="15" customHeight="1">
      <c r="A34" s="6"/>
      <c r="B34" s="107"/>
      <c r="C34" s="107"/>
      <c r="D34" s="107"/>
      <c r="E34" s="107"/>
      <c r="F34" s="107"/>
      <c r="G34" s="107"/>
      <c r="H34" s="6"/>
      <c r="I34" s="6"/>
    </row>
    <row r="35" spans="1:9" ht="15" customHeight="1">
      <c r="A35" s="6"/>
      <c r="B35" s="107"/>
      <c r="C35" s="107"/>
      <c r="D35" s="107"/>
      <c r="E35" s="107"/>
      <c r="F35" s="107"/>
      <c r="G35" s="107"/>
      <c r="H35" s="6"/>
      <c r="I35" s="6"/>
    </row>
    <row r="36" spans="1:9" ht="15" customHeight="1">
      <c r="A36" s="6"/>
      <c r="B36" s="107"/>
      <c r="C36" s="107"/>
      <c r="D36" s="107"/>
      <c r="E36" s="107"/>
      <c r="F36" s="107"/>
      <c r="G36" s="107"/>
      <c r="H36" s="6"/>
      <c r="I36" s="6"/>
    </row>
    <row r="37" spans="1:9" ht="15" customHeight="1">
      <c r="A37" s="6"/>
      <c r="B37" s="107"/>
      <c r="C37" s="107"/>
      <c r="D37" s="107"/>
      <c r="E37" s="107"/>
      <c r="F37" s="107"/>
      <c r="G37" s="107"/>
      <c r="H37" s="6"/>
      <c r="I37" s="6"/>
    </row>
    <row r="38" spans="1:9" ht="15" customHeight="1">
      <c r="A38" s="6"/>
      <c r="B38" s="107"/>
      <c r="C38" s="107"/>
      <c r="D38" s="107"/>
      <c r="E38" s="107"/>
      <c r="F38" s="107"/>
      <c r="G38" s="107"/>
      <c r="H38" s="6"/>
      <c r="I38" s="6"/>
    </row>
    <row r="39" spans="1:9" ht="15" customHeight="1">
      <c r="A39" s="6"/>
      <c r="B39" s="107"/>
      <c r="C39" s="107"/>
      <c r="D39" s="107"/>
      <c r="E39" s="107"/>
      <c r="F39" s="107"/>
      <c r="G39" s="107"/>
      <c r="H39" s="6"/>
      <c r="I39" s="6"/>
    </row>
    <row r="40" spans="1:9" ht="15" customHeight="1">
      <c r="A40" s="6"/>
      <c r="B40" s="107"/>
      <c r="C40" s="107"/>
      <c r="D40" s="107"/>
      <c r="E40" s="107"/>
      <c r="F40" s="107"/>
      <c r="G40" s="107"/>
      <c r="H40" s="6"/>
      <c r="I40" s="6"/>
    </row>
    <row r="41" spans="1:9" ht="15" customHeight="1">
      <c r="A41" s="6"/>
      <c r="B41" s="107"/>
      <c r="C41" s="107"/>
      <c r="D41" s="107"/>
      <c r="E41" s="107"/>
      <c r="F41" s="107"/>
      <c r="G41" s="107"/>
      <c r="H41" s="6"/>
      <c r="I41" s="6"/>
    </row>
    <row r="42" spans="1:9" ht="15" customHeight="1">
      <c r="A42" s="6"/>
      <c r="B42" s="107"/>
      <c r="C42" s="107"/>
      <c r="D42" s="107"/>
      <c r="E42" s="107"/>
      <c r="F42" s="107"/>
      <c r="G42" s="107"/>
      <c r="H42" s="6"/>
      <c r="I42" s="6"/>
    </row>
    <row r="43" spans="1:9" ht="15" customHeight="1">
      <c r="A43" s="6"/>
      <c r="B43" s="107"/>
      <c r="C43" s="107"/>
      <c r="D43" s="107"/>
      <c r="E43" s="107"/>
      <c r="F43" s="107"/>
      <c r="G43" s="107"/>
      <c r="H43" s="6"/>
      <c r="I43" s="6"/>
    </row>
    <row r="44" spans="1:9" ht="15" customHeight="1">
      <c r="A44" s="6"/>
      <c r="B44" s="107"/>
      <c r="C44" s="107"/>
      <c r="D44" s="107"/>
      <c r="E44" s="107"/>
      <c r="F44" s="107"/>
      <c r="G44" s="107"/>
      <c r="H44" s="6"/>
      <c r="I44" s="6"/>
    </row>
    <row r="45" spans="1:9" ht="15" customHeight="1">
      <c r="A45" s="6"/>
      <c r="B45" s="107"/>
      <c r="C45" s="107"/>
      <c r="D45" s="107"/>
      <c r="E45" s="107"/>
      <c r="F45" s="107"/>
      <c r="G45" s="107"/>
      <c r="H45" s="6"/>
      <c r="I45" s="6"/>
    </row>
    <row r="46" spans="1:9" ht="15" customHeight="1">
      <c r="A46" s="6"/>
      <c r="B46" s="107"/>
      <c r="C46" s="107"/>
      <c r="D46" s="107"/>
      <c r="E46" s="107"/>
      <c r="F46" s="107"/>
      <c r="G46" s="107"/>
      <c r="H46" s="6"/>
      <c r="I46" s="6"/>
    </row>
    <row r="47" spans="1:9" ht="15" customHeight="1">
      <c r="A47" s="6"/>
      <c r="B47" s="107"/>
      <c r="C47" s="107"/>
      <c r="D47" s="107"/>
      <c r="E47" s="107"/>
      <c r="F47" s="107"/>
      <c r="G47" s="107"/>
      <c r="H47" s="6"/>
      <c r="I47" s="6"/>
    </row>
    <row r="48" spans="1:9" ht="15" customHeight="1">
      <c r="A48" s="6"/>
      <c r="B48" s="107"/>
      <c r="C48" s="107"/>
      <c r="D48" s="107"/>
      <c r="E48" s="107"/>
      <c r="F48" s="107"/>
      <c r="G48" s="107"/>
      <c r="H48" s="6"/>
      <c r="I48" s="6"/>
    </row>
    <row r="49" spans="1:9" ht="15" customHeight="1">
      <c r="A49" s="6"/>
      <c r="B49" s="107"/>
      <c r="C49" s="107"/>
      <c r="D49" s="107"/>
      <c r="E49" s="107"/>
      <c r="F49" s="107"/>
      <c r="G49" s="107"/>
      <c r="H49" s="6"/>
      <c r="I49" s="6"/>
    </row>
    <row r="50" spans="1:9" ht="1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5" customHeight="1">
      <c r="A60" s="6"/>
      <c r="B60" s="6"/>
      <c r="C60" s="6"/>
      <c r="D60" s="6"/>
      <c r="E60" s="6"/>
      <c r="F60" s="6"/>
      <c r="G60" s="6"/>
      <c r="H60" s="6"/>
      <c r="I60" s="6"/>
    </row>
    <row r="61" spans="1:9" ht="15" customHeight="1">
      <c r="A61" s="6"/>
      <c r="B61" s="6"/>
      <c r="C61" s="6"/>
      <c r="D61" s="6"/>
      <c r="E61" s="6"/>
      <c r="F61" s="6"/>
      <c r="G61" s="6"/>
      <c r="H61" s="6"/>
      <c r="I61" s="6"/>
    </row>
    <row r="62" spans="1:9" ht="15" customHeight="1">
      <c r="A62" s="6"/>
      <c r="B62" s="6"/>
      <c r="C62" s="6"/>
      <c r="D62" s="6"/>
      <c r="E62" s="6"/>
      <c r="F62" s="6"/>
      <c r="G62" s="6"/>
      <c r="H62" s="6"/>
      <c r="I62" s="6"/>
    </row>
    <row r="63" spans="1:9" ht="15" customHeight="1">
      <c r="A63" s="6"/>
      <c r="B63" s="6"/>
      <c r="C63" s="6"/>
      <c r="D63" s="6"/>
      <c r="E63" s="6"/>
      <c r="F63" s="6"/>
      <c r="G63" s="6"/>
      <c r="H63" s="6"/>
      <c r="I63" s="6"/>
    </row>
    <row r="64" spans="1:9" ht="15" customHeight="1">
      <c r="A64" s="6"/>
      <c r="B64" s="6"/>
      <c r="C64" s="6"/>
      <c r="D64" s="6"/>
      <c r="E64" s="6"/>
      <c r="F64" s="6"/>
      <c r="G64" s="6"/>
      <c r="H64" s="6"/>
      <c r="I64" s="6"/>
    </row>
    <row r="65" spans="1:9" ht="15" customHeight="1">
      <c r="A65" s="6"/>
      <c r="B65" s="6"/>
      <c r="C65" s="6"/>
      <c r="D65" s="6"/>
      <c r="E65" s="6"/>
      <c r="F65" s="6"/>
      <c r="G65" s="6"/>
      <c r="H65" s="6"/>
      <c r="I65" s="6"/>
    </row>
    <row r="66" spans="1:9" ht="15" customHeight="1">
      <c r="A66" s="6"/>
      <c r="B66" s="6"/>
      <c r="C66" s="6"/>
      <c r="D66" s="6"/>
      <c r="E66" s="6"/>
      <c r="F66" s="6"/>
      <c r="G66" s="6"/>
      <c r="H66" s="6"/>
      <c r="I66" s="6"/>
    </row>
    <row r="67" spans="1:9" ht="15" customHeight="1">
      <c r="A67" s="6"/>
      <c r="B67" s="6"/>
      <c r="C67" s="6"/>
      <c r="D67" s="6"/>
      <c r="E67" s="6"/>
      <c r="F67" s="6"/>
      <c r="G67" s="6"/>
      <c r="H67" s="6"/>
      <c r="I67" s="6"/>
    </row>
    <row r="68" spans="1:9" ht="15" customHeight="1">
      <c r="A68" s="6"/>
      <c r="B68" s="6"/>
      <c r="C68" s="6"/>
      <c r="D68" s="6"/>
      <c r="E68" s="6"/>
      <c r="F68" s="6"/>
      <c r="G68" s="6"/>
      <c r="H68" s="6"/>
      <c r="I68" s="6"/>
    </row>
    <row r="69" spans="1:9" ht="15" customHeight="1">
      <c r="A69" s="6"/>
      <c r="B69" s="6"/>
      <c r="C69" s="6"/>
      <c r="D69" s="6"/>
      <c r="E69" s="6"/>
      <c r="F69" s="6"/>
      <c r="G69" s="6"/>
      <c r="H69" s="6"/>
      <c r="I69" s="6"/>
    </row>
    <row r="70" spans="1:9" ht="15" customHeight="1">
      <c r="A70" s="6"/>
      <c r="B70" s="6"/>
      <c r="C70" s="6"/>
      <c r="D70" s="6"/>
      <c r="E70" s="6"/>
      <c r="F70" s="6"/>
      <c r="G70" s="6"/>
      <c r="H70" s="6"/>
      <c r="I70" s="6"/>
    </row>
    <row r="71" spans="1:9" ht="15" customHeight="1">
      <c r="A71" s="6"/>
      <c r="B71" s="6"/>
      <c r="C71" s="6"/>
      <c r="D71" s="6"/>
      <c r="E71" s="6"/>
      <c r="F71" s="6"/>
      <c r="G71" s="6"/>
      <c r="H71" s="6"/>
      <c r="I71" s="6"/>
    </row>
    <row r="72" spans="1:9" ht="15" customHeight="1">
      <c r="A72" s="6"/>
      <c r="B72" s="6"/>
      <c r="C72" s="6"/>
      <c r="D72" s="6"/>
      <c r="E72" s="6"/>
      <c r="F72" s="6"/>
      <c r="G72" s="6"/>
      <c r="H72" s="6"/>
      <c r="I72" s="6"/>
    </row>
    <row r="73" spans="1:9" ht="15" customHeight="1">
      <c r="A73" s="6"/>
      <c r="B73" s="6"/>
      <c r="C73" s="6"/>
      <c r="D73" s="6"/>
      <c r="E73" s="6"/>
      <c r="F73" s="6"/>
      <c r="G73" s="6"/>
      <c r="H73" s="6"/>
      <c r="I73" s="6"/>
    </row>
    <row r="74" spans="1:9" ht="15" customHeight="1">
      <c r="A74" s="6"/>
      <c r="B74" s="6"/>
      <c r="C74" s="6"/>
      <c r="D74" s="6"/>
      <c r="E74" s="6"/>
      <c r="F74" s="6"/>
      <c r="G74" s="6"/>
      <c r="H74" s="6"/>
      <c r="I74" s="6"/>
    </row>
    <row r="75" spans="1:9" ht="15" customHeight="1">
      <c r="A75" s="6"/>
      <c r="B75" s="6"/>
      <c r="C75" s="6"/>
      <c r="D75" s="6"/>
      <c r="E75" s="6"/>
      <c r="F75" s="6"/>
      <c r="G75" s="6"/>
      <c r="H75" s="6"/>
      <c r="I75" s="6"/>
    </row>
    <row r="76" spans="1:9" ht="15" customHeight="1">
      <c r="A76" s="6"/>
      <c r="B76" s="6"/>
      <c r="C76" s="6"/>
      <c r="D76" s="6"/>
      <c r="E76" s="6"/>
      <c r="F76" s="6"/>
      <c r="G76" s="6"/>
      <c r="H76" s="6"/>
      <c r="I76" s="6"/>
    </row>
    <row r="77" spans="1:9" ht="15" customHeight="1">
      <c r="A77" s="6"/>
      <c r="B77" s="6"/>
      <c r="C77" s="6"/>
      <c r="D77" s="6"/>
      <c r="E77" s="6"/>
      <c r="F77" s="6"/>
      <c r="G77" s="6"/>
      <c r="H77" s="6"/>
      <c r="I77" s="6"/>
    </row>
    <row r="78" spans="1:9" ht="15" customHeight="1">
      <c r="A78" s="6"/>
      <c r="B78" s="6"/>
      <c r="C78" s="6"/>
      <c r="D78" s="6"/>
      <c r="E78" s="6"/>
      <c r="F78" s="6"/>
      <c r="G78" s="6"/>
      <c r="H78" s="6"/>
      <c r="I78" s="6"/>
    </row>
    <row r="79" spans="1:9" ht="15" customHeight="1">
      <c r="A79" s="6"/>
      <c r="B79" s="6"/>
      <c r="C79" s="6"/>
      <c r="D79" s="6"/>
      <c r="E79" s="6"/>
      <c r="F79" s="6"/>
      <c r="G79" s="6"/>
      <c r="H79" s="6"/>
      <c r="I79" s="6"/>
    </row>
    <row r="80" spans="1:9" ht="15" customHeight="1">
      <c r="A80" s="6"/>
      <c r="B80" s="6"/>
      <c r="C80" s="6"/>
      <c r="D80" s="6"/>
      <c r="E80" s="6"/>
      <c r="F80" s="6"/>
      <c r="G80" s="6"/>
      <c r="H80" s="6"/>
      <c r="I80" s="6"/>
    </row>
    <row r="81" spans="1:9" ht="15" customHeight="1">
      <c r="A81" s="6"/>
      <c r="B81" s="6"/>
      <c r="C81" s="6"/>
      <c r="D81" s="6"/>
      <c r="E81" s="6"/>
      <c r="F81" s="6"/>
      <c r="G81" s="6"/>
      <c r="H81" s="6"/>
      <c r="I81" s="6"/>
    </row>
    <row r="82" spans="1:9" ht="15" customHeight="1">
      <c r="A82" s="6"/>
      <c r="B82" s="6"/>
      <c r="C82" s="6"/>
      <c r="D82" s="6"/>
      <c r="E82" s="6"/>
      <c r="F82" s="6"/>
      <c r="G82" s="6"/>
      <c r="H82" s="6"/>
      <c r="I82" s="6"/>
    </row>
    <row r="83" spans="1:9" ht="15" customHeight="1">
      <c r="A83" s="6"/>
      <c r="B83" s="6"/>
      <c r="C83" s="6"/>
      <c r="D83" s="6"/>
      <c r="E83" s="6"/>
      <c r="F83" s="6"/>
      <c r="G83" s="6"/>
      <c r="H83" s="6"/>
      <c r="I83" s="6"/>
    </row>
    <row r="84" spans="1:9" ht="15" customHeight="1">
      <c r="A84" s="6"/>
      <c r="B84" s="6"/>
      <c r="C84" s="6"/>
      <c r="D84" s="6"/>
      <c r="E84" s="6"/>
      <c r="F84" s="6"/>
      <c r="G84" s="6"/>
      <c r="H84" s="6"/>
      <c r="I84" s="6"/>
    </row>
    <row r="85" spans="1:9" ht="15" customHeight="1">
      <c r="A85" s="6"/>
      <c r="B85" s="6"/>
      <c r="C85" s="6"/>
      <c r="D85" s="6"/>
      <c r="E85" s="6"/>
      <c r="F85" s="6"/>
      <c r="G85" s="6"/>
      <c r="H85" s="6"/>
      <c r="I85" s="6"/>
    </row>
    <row r="86" spans="1:9" ht="15" customHeight="1">
      <c r="A86" s="6"/>
      <c r="B86" s="6"/>
      <c r="C86" s="6"/>
      <c r="D86" s="6"/>
      <c r="E86" s="6"/>
      <c r="F86" s="6"/>
      <c r="G86" s="6"/>
      <c r="H86" s="6"/>
      <c r="I86" s="6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1" sqref="A1:H24"/>
    </sheetView>
  </sheetViews>
  <sheetFormatPr defaultColWidth="9.140625" defaultRowHeight="12.75"/>
  <cols>
    <col min="1" max="1" width="6.421875" style="0" customWidth="1"/>
    <col min="2" max="4" width="13.00390625" style="0" customWidth="1"/>
  </cols>
  <sheetData>
    <row r="1" spans="1:8" ht="37.5" customHeight="1">
      <c r="A1" s="218" t="s">
        <v>142</v>
      </c>
      <c r="B1" s="217"/>
      <c r="C1" s="217"/>
      <c r="D1" s="217"/>
      <c r="E1" s="217"/>
      <c r="F1" s="217"/>
      <c r="G1" s="217"/>
      <c r="H1" s="217"/>
    </row>
    <row r="2" spans="1:3" ht="8.25" customHeight="1">
      <c r="A2" s="61"/>
      <c r="B2" s="8"/>
      <c r="C2" s="8"/>
    </row>
    <row r="3" spans="1:4" ht="29.25" customHeight="1">
      <c r="A3" s="90"/>
      <c r="B3" s="91" t="s">
        <v>133</v>
      </c>
      <c r="C3" s="91" t="s">
        <v>220</v>
      </c>
      <c r="D3" s="91" t="s">
        <v>132</v>
      </c>
    </row>
    <row r="4" spans="1:4" ht="15" customHeight="1" hidden="1">
      <c r="A4" s="108">
        <v>33239</v>
      </c>
      <c r="B4" s="109">
        <v>-12005</v>
      </c>
      <c r="C4" s="109">
        <v>35765</v>
      </c>
      <c r="D4" s="110">
        <v>1596242</v>
      </c>
    </row>
    <row r="5" spans="1:4" ht="15" customHeight="1">
      <c r="A5" s="79">
        <v>33604</v>
      </c>
      <c r="B5" s="80">
        <v>-38546</v>
      </c>
      <c r="C5" s="80">
        <v>57571</v>
      </c>
      <c r="D5" s="42">
        <v>1518644</v>
      </c>
    </row>
    <row r="6" spans="1:7" ht="15" customHeight="1">
      <c r="A6" s="79">
        <v>33970</v>
      </c>
      <c r="B6" s="80">
        <v>-16122</v>
      </c>
      <c r="C6" s="80">
        <v>46427</v>
      </c>
      <c r="D6" s="42">
        <v>1454643</v>
      </c>
      <c r="E6" s="1"/>
      <c r="F6" s="1"/>
      <c r="G6" s="1"/>
    </row>
    <row r="7" spans="1:7" ht="15" customHeight="1">
      <c r="A7" s="79">
        <v>34335</v>
      </c>
      <c r="B7" s="80">
        <v>12225</v>
      </c>
      <c r="C7" s="80">
        <v>14637</v>
      </c>
      <c r="D7" s="42">
        <v>1456708</v>
      </c>
      <c r="E7" s="1"/>
      <c r="F7" s="1"/>
      <c r="G7" s="1"/>
    </row>
    <row r="8" spans="1:7" ht="15" customHeight="1">
      <c r="A8" s="79">
        <v>34700</v>
      </c>
      <c r="B8" s="80">
        <v>18520</v>
      </c>
      <c r="C8" s="80">
        <v>9070</v>
      </c>
      <c r="D8" s="42">
        <v>1584983</v>
      </c>
      <c r="E8" s="1"/>
      <c r="F8" s="1"/>
      <c r="G8" s="1"/>
    </row>
    <row r="9" spans="1:7" ht="15" customHeight="1">
      <c r="A9" s="79">
        <v>35065</v>
      </c>
      <c r="B9" s="80">
        <v>23976</v>
      </c>
      <c r="C9" s="80">
        <v>4790</v>
      </c>
      <c r="D9" s="42">
        <v>1861635</v>
      </c>
      <c r="E9" s="1"/>
      <c r="F9" s="1"/>
      <c r="G9" s="1"/>
    </row>
    <row r="10" spans="1:7" ht="15" customHeight="1">
      <c r="A10" s="79">
        <v>35431</v>
      </c>
      <c r="B10" s="80">
        <v>15852</v>
      </c>
      <c r="C10" s="80">
        <v>4631</v>
      </c>
      <c r="D10" s="42">
        <v>2145194</v>
      </c>
      <c r="E10" s="1"/>
      <c r="F10" s="1"/>
      <c r="G10" s="1"/>
    </row>
    <row r="11" spans="1:7" ht="15" customHeight="1">
      <c r="A11" s="79">
        <v>35796</v>
      </c>
      <c r="B11" s="80">
        <v>23082</v>
      </c>
      <c r="C11" s="80">
        <v>3696</v>
      </c>
      <c r="D11" s="42">
        <v>2410481</v>
      </c>
      <c r="E11" s="1"/>
      <c r="F11" s="1"/>
      <c r="G11" s="1"/>
    </row>
    <row r="12" spans="1:7" ht="15" customHeight="1">
      <c r="A12" s="79">
        <v>36161</v>
      </c>
      <c r="B12" s="80">
        <v>18377</v>
      </c>
      <c r="C12" s="80">
        <v>421</v>
      </c>
      <c r="D12" s="42">
        <v>2466718</v>
      </c>
      <c r="E12" s="1"/>
      <c r="F12" s="1"/>
      <c r="G12" s="1"/>
    </row>
    <row r="13" spans="1:7" ht="15" customHeight="1">
      <c r="A13" s="79">
        <v>36526</v>
      </c>
      <c r="B13" s="80">
        <v>25905</v>
      </c>
      <c r="C13" s="80">
        <v>1265</v>
      </c>
      <c r="D13" s="42">
        <v>2883511</v>
      </c>
      <c r="E13" s="1"/>
      <c r="F13" s="1"/>
      <c r="G13" s="1"/>
    </row>
    <row r="14" spans="1:7" ht="15" customHeight="1">
      <c r="A14" s="79">
        <v>36892</v>
      </c>
      <c r="B14" s="80">
        <v>29572</v>
      </c>
      <c r="C14" s="80">
        <v>3257</v>
      </c>
      <c r="D14" s="42">
        <v>3145393</v>
      </c>
      <c r="E14" s="1"/>
      <c r="F14" s="1"/>
      <c r="G14" s="1"/>
    </row>
    <row r="15" spans="1:7" ht="15" customHeight="1">
      <c r="A15" s="171">
        <v>37621</v>
      </c>
      <c r="B15" s="80">
        <v>15074</v>
      </c>
      <c r="C15" s="80">
        <v>3603</v>
      </c>
      <c r="D15" s="15">
        <v>3288175</v>
      </c>
      <c r="E15" s="1"/>
      <c r="F15" s="1"/>
      <c r="G15" s="1"/>
    </row>
    <row r="16" spans="1:7" ht="15" customHeight="1">
      <c r="A16" s="79">
        <v>37986</v>
      </c>
      <c r="B16" s="80">
        <v>22276</v>
      </c>
      <c r="C16" s="80">
        <v>2641</v>
      </c>
      <c r="D16" s="15">
        <v>3290634</v>
      </c>
      <c r="E16" s="1"/>
      <c r="F16" s="1"/>
      <c r="G16" s="1"/>
    </row>
    <row r="17" spans="1:7" ht="15" customHeight="1">
      <c r="A17" s="79">
        <v>37987</v>
      </c>
      <c r="B17" s="80">
        <v>36836</v>
      </c>
      <c r="C17" s="80">
        <v>1565</v>
      </c>
      <c r="D17" s="214">
        <v>3879110</v>
      </c>
      <c r="E17" s="1"/>
      <c r="F17" s="1"/>
      <c r="G17" s="1"/>
    </row>
    <row r="18" spans="1:7" ht="15" customHeight="1">
      <c r="A18" s="172">
        <v>38354</v>
      </c>
      <c r="B18" s="111">
        <v>27342</v>
      </c>
      <c r="C18" s="111">
        <v>1178</v>
      </c>
      <c r="D18" s="199">
        <v>4548879</v>
      </c>
      <c r="E18" s="1"/>
      <c r="F18" s="1"/>
      <c r="G18" s="1"/>
    </row>
    <row r="19" spans="1:7" ht="8.25" customHeight="1">
      <c r="A19" s="78"/>
      <c r="B19" s="102"/>
      <c r="C19" s="103"/>
      <c r="D19" s="1"/>
      <c r="E19" s="1"/>
      <c r="F19" s="1"/>
      <c r="G19" s="1"/>
    </row>
    <row r="20" spans="1:8" ht="12.75">
      <c r="A20" s="195" t="s">
        <v>254</v>
      </c>
      <c r="B20" s="196"/>
      <c r="C20" s="196"/>
      <c r="D20" s="196"/>
      <c r="E20" s="196"/>
      <c r="F20" s="196"/>
      <c r="G20" s="196"/>
      <c r="H20" s="196"/>
    </row>
    <row r="21" spans="1:8" ht="9.75" customHeight="1">
      <c r="A21" s="197" t="s">
        <v>255</v>
      </c>
      <c r="B21" s="196"/>
      <c r="C21" s="196"/>
      <c r="D21" s="196"/>
      <c r="E21" s="196"/>
      <c r="F21" s="196"/>
      <c r="G21" s="196"/>
      <c r="H21" s="196"/>
    </row>
    <row r="22" spans="1:7" ht="12.75" customHeight="1">
      <c r="A22" s="35" t="s">
        <v>144</v>
      </c>
      <c r="B22" s="101"/>
      <c r="C22" s="1"/>
      <c r="D22" s="1"/>
      <c r="E22" s="1"/>
      <c r="F22" s="1"/>
      <c r="G22" s="1"/>
    </row>
    <row r="23" spans="1:7" ht="12.75" customHeight="1">
      <c r="A23" s="35" t="s">
        <v>221</v>
      </c>
      <c r="B23" s="101"/>
      <c r="C23" s="1"/>
      <c r="D23" s="1"/>
      <c r="E23" s="1"/>
      <c r="F23" s="1"/>
      <c r="G23" s="1"/>
    </row>
    <row r="24" spans="1:7" ht="18.75" customHeight="1">
      <c r="A24" t="s">
        <v>117</v>
      </c>
      <c r="B24" s="104"/>
      <c r="C24" s="1"/>
      <c r="D24" s="1"/>
      <c r="E24" s="1"/>
      <c r="F24" s="1"/>
      <c r="G24" s="1"/>
    </row>
    <row r="25" spans="2:7" ht="15" customHeight="1">
      <c r="B25" s="1"/>
      <c r="C25" s="1"/>
      <c r="D25" s="1"/>
      <c r="E25" s="1"/>
      <c r="F25" s="1"/>
      <c r="G25" s="1"/>
    </row>
    <row r="26" spans="2:7" ht="15" customHeight="1">
      <c r="B26" s="1"/>
      <c r="C26" s="1"/>
      <c r="D26" s="1"/>
      <c r="E26" s="1"/>
      <c r="F26" s="1"/>
      <c r="G26" s="1"/>
    </row>
    <row r="27" spans="2:7" ht="15" customHeight="1">
      <c r="B27" s="1"/>
      <c r="C27" s="1"/>
      <c r="D27" s="1"/>
      <c r="E27" s="1"/>
      <c r="F27" s="1"/>
      <c r="G27" s="1"/>
    </row>
    <row r="28" spans="2:7" ht="15" customHeight="1">
      <c r="B28" s="1"/>
      <c r="C28" s="1"/>
      <c r="D28" s="1"/>
      <c r="E28" s="1"/>
      <c r="F28" s="1"/>
      <c r="G28" s="1"/>
    </row>
    <row r="29" spans="2:7" ht="15" customHeight="1">
      <c r="B29" s="1"/>
      <c r="C29" s="1"/>
      <c r="D29" s="1"/>
      <c r="E29" s="1"/>
      <c r="F29" s="1"/>
      <c r="G29" s="1"/>
    </row>
    <row r="30" spans="2:7" ht="15" customHeight="1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1:7" ht="12.75">
      <c r="A34" s="8"/>
      <c r="B34" s="15"/>
      <c r="C34" s="15"/>
      <c r="D34" s="15"/>
      <c r="E34" s="1"/>
      <c r="F34" s="1"/>
      <c r="G34" s="1"/>
    </row>
    <row r="35" spans="1:7" ht="15.75">
      <c r="A35" s="49"/>
      <c r="B35" s="15"/>
      <c r="C35" s="15"/>
      <c r="D35" s="15"/>
      <c r="E35" s="1"/>
      <c r="F35" s="1"/>
      <c r="G35" s="1"/>
    </row>
    <row r="36" spans="1:7" ht="12.75">
      <c r="A36" s="8"/>
      <c r="B36" s="15"/>
      <c r="C36" s="15"/>
      <c r="D36" s="15"/>
      <c r="E36" s="1"/>
      <c r="F36" s="1"/>
      <c r="G36" s="1"/>
    </row>
    <row r="37" spans="1:7" ht="12.75">
      <c r="A37" s="8"/>
      <c r="B37" s="15"/>
      <c r="C37" s="15"/>
      <c r="D37" s="15"/>
      <c r="E37" s="1"/>
      <c r="F37" s="1"/>
      <c r="G37" s="1"/>
    </row>
    <row r="38" spans="1:7" ht="12.75">
      <c r="A38" s="8"/>
      <c r="B38" s="15"/>
      <c r="C38" s="15"/>
      <c r="D38" s="15"/>
      <c r="E38" s="1"/>
      <c r="F38" s="1"/>
      <c r="G38" s="1"/>
    </row>
    <row r="39" spans="1:7" ht="12.75">
      <c r="A39" s="8"/>
      <c r="B39" s="15"/>
      <c r="C39" s="15"/>
      <c r="D39" s="15"/>
      <c r="E39" s="1"/>
      <c r="F39" s="1"/>
      <c r="G39" s="1"/>
    </row>
    <row r="40" spans="1:7" ht="12.75">
      <c r="A40" s="8"/>
      <c r="B40" s="15"/>
      <c r="C40" s="15"/>
      <c r="D40" s="15"/>
      <c r="E40" s="1"/>
      <c r="F40" s="1"/>
      <c r="G40" s="1"/>
    </row>
    <row r="41" spans="1:7" ht="12.75">
      <c r="A41" s="8"/>
      <c r="B41" s="15"/>
      <c r="C41" s="15"/>
      <c r="D41" s="15"/>
      <c r="E41" s="1"/>
      <c r="F41" s="1"/>
      <c r="G41" s="1"/>
    </row>
    <row r="42" spans="1:7" ht="12.75">
      <c r="A42" s="8"/>
      <c r="B42" s="15"/>
      <c r="C42" s="15"/>
      <c r="D42" s="15"/>
      <c r="E42" s="1"/>
      <c r="F42" s="1"/>
      <c r="G42" s="1"/>
    </row>
    <row r="43" spans="1:7" ht="12.75">
      <c r="A43" s="8"/>
      <c r="B43" s="15"/>
      <c r="C43" s="15"/>
      <c r="D43" s="15"/>
      <c r="E43" s="1"/>
      <c r="F43" s="1"/>
      <c r="G43" s="1"/>
    </row>
    <row r="44" spans="1:7" ht="12.75">
      <c r="A44" s="8"/>
      <c r="B44" s="15"/>
      <c r="C44" s="15"/>
      <c r="D44" s="15"/>
      <c r="E44" s="1"/>
      <c r="F44" s="1"/>
      <c r="G44" s="1"/>
    </row>
    <row r="45" spans="1:7" ht="12.75">
      <c r="A45" s="8"/>
      <c r="B45" s="15"/>
      <c r="C45" s="15"/>
      <c r="D45" s="15"/>
      <c r="E45" s="1"/>
      <c r="F45" s="1"/>
      <c r="G45" s="1"/>
    </row>
    <row r="46" spans="1:7" ht="12.75">
      <c r="A46" s="8"/>
      <c r="B46" s="15"/>
      <c r="C46" s="15"/>
      <c r="D46" s="15"/>
      <c r="E46" s="1"/>
      <c r="F46" s="1"/>
      <c r="G46" s="1"/>
    </row>
    <row r="47" spans="1:7" ht="12.75">
      <c r="A47" s="8"/>
      <c r="B47" s="15"/>
      <c r="C47" s="15"/>
      <c r="D47" s="15"/>
      <c r="E47" s="1"/>
      <c r="F47" s="1"/>
      <c r="G47" s="1"/>
    </row>
    <row r="48" spans="1:7" ht="12.75">
      <c r="A48" s="8"/>
      <c r="B48" s="15"/>
      <c r="C48" s="15"/>
      <c r="D48" s="15"/>
      <c r="E48" s="1"/>
      <c r="F48" s="1"/>
      <c r="G48" s="1"/>
    </row>
    <row r="49" spans="1:7" ht="12.75">
      <c r="A49" s="8"/>
      <c r="B49" s="15"/>
      <c r="C49" s="15"/>
      <c r="D49" s="15"/>
      <c r="E49" s="1"/>
      <c r="F49" s="1"/>
      <c r="G49" s="1"/>
    </row>
    <row r="50" spans="1:7" ht="12.75">
      <c r="A50" s="8"/>
      <c r="B50" s="15"/>
      <c r="C50" s="15"/>
      <c r="D50" s="15"/>
      <c r="E50" s="1"/>
      <c r="F50" s="1"/>
      <c r="G50" s="1"/>
    </row>
    <row r="51" spans="1:7" ht="12.75">
      <c r="A51" s="8"/>
      <c r="B51" s="15"/>
      <c r="C51" s="15"/>
      <c r="D51" s="15"/>
      <c r="E51" s="1"/>
      <c r="F51" s="1"/>
      <c r="G51" s="1"/>
    </row>
    <row r="52" spans="1:7" ht="12.75">
      <c r="A52" s="8"/>
      <c r="B52" s="15"/>
      <c r="C52" s="15"/>
      <c r="D52" s="15"/>
      <c r="E52" s="1"/>
      <c r="F52" s="1"/>
      <c r="G52" s="1"/>
    </row>
    <row r="53" spans="1:7" ht="12.75">
      <c r="A53" s="8"/>
      <c r="B53" s="15"/>
      <c r="C53" s="15"/>
      <c r="D53" s="15"/>
      <c r="E53" s="1"/>
      <c r="F53" s="1"/>
      <c r="G53" s="1"/>
    </row>
    <row r="54" spans="1:7" ht="12.75">
      <c r="A54" s="8"/>
      <c r="B54" s="15"/>
      <c r="C54" s="15"/>
      <c r="D54" s="15"/>
      <c r="E54" s="1"/>
      <c r="F54" s="1"/>
      <c r="G54" s="1"/>
    </row>
    <row r="55" spans="1:4" ht="12.75">
      <c r="A55" s="8"/>
      <c r="B55" s="8"/>
      <c r="C55" s="8"/>
      <c r="D55" s="8"/>
    </row>
    <row r="56" spans="1:4" ht="12.75">
      <c r="A56" s="8"/>
      <c r="B56" s="8"/>
      <c r="C56" s="8"/>
      <c r="D56" s="8"/>
    </row>
    <row r="57" spans="1:4" ht="12.75">
      <c r="A57" s="8"/>
      <c r="B57" s="8"/>
      <c r="C57" s="8"/>
      <c r="D57" s="8"/>
    </row>
    <row r="58" spans="1:4" ht="12.75">
      <c r="A58" s="8"/>
      <c r="B58" s="8"/>
      <c r="C58" s="8"/>
      <c r="D58" s="8"/>
    </row>
    <row r="59" spans="1:4" ht="12.75">
      <c r="A59" s="8"/>
      <c r="B59" s="8"/>
      <c r="C59" s="8"/>
      <c r="D59" s="8"/>
    </row>
    <row r="60" spans="1:4" ht="12.75">
      <c r="A60" s="8"/>
      <c r="B60" s="8"/>
      <c r="C60" s="8"/>
      <c r="D60" s="8"/>
    </row>
    <row r="61" spans="1:4" ht="12.75">
      <c r="A61" s="8"/>
      <c r="B61" s="8"/>
      <c r="C61" s="8"/>
      <c r="D61" s="8"/>
    </row>
    <row r="62" spans="1:4" ht="12.75">
      <c r="A62" s="8"/>
      <c r="B62" s="8"/>
      <c r="C62" s="8"/>
      <c r="D62" s="8"/>
    </row>
    <row r="63" spans="1:4" ht="12.75">
      <c r="A63" s="8"/>
      <c r="B63" s="8"/>
      <c r="C63" s="8"/>
      <c r="D63" s="8"/>
    </row>
    <row r="64" spans="1:4" ht="12.75">
      <c r="A64" s="8"/>
      <c r="B64" s="8"/>
      <c r="C64" s="8"/>
      <c r="D64" s="8"/>
    </row>
    <row r="65" spans="1:4" ht="12.75">
      <c r="A65" s="8"/>
      <c r="B65" s="8"/>
      <c r="C65" s="8"/>
      <c r="D65" s="8"/>
    </row>
    <row r="66" spans="1:4" ht="12.75">
      <c r="A66" s="8"/>
      <c r="B66" s="8"/>
      <c r="C66" s="8"/>
      <c r="D66" s="8"/>
    </row>
    <row r="67" spans="1:4" ht="12.75">
      <c r="A67" s="8"/>
      <c r="B67" s="8"/>
      <c r="C67" s="8"/>
      <c r="D67" s="8"/>
    </row>
    <row r="68" spans="1:4" ht="12.75">
      <c r="A68" s="8"/>
      <c r="B68" s="8"/>
      <c r="C68" s="8"/>
      <c r="D68" s="8"/>
    </row>
    <row r="69" spans="1:4" ht="12.75">
      <c r="A69" s="8"/>
      <c r="B69" s="8"/>
      <c r="C69" s="8"/>
      <c r="D69" s="8"/>
    </row>
    <row r="70" spans="1:4" ht="12.75">
      <c r="A70" s="8"/>
      <c r="B70" s="8"/>
      <c r="C70" s="8"/>
      <c r="D70" s="8"/>
    </row>
    <row r="71" spans="1:4" ht="12.75">
      <c r="A71" s="8"/>
      <c r="B71" s="8"/>
      <c r="C71" s="8"/>
      <c r="D71" s="8"/>
    </row>
    <row r="72" spans="1:4" ht="12.75">
      <c r="A72" s="8"/>
      <c r="B72" s="8"/>
      <c r="C72" s="8"/>
      <c r="D72" s="8"/>
    </row>
    <row r="73" spans="1:4" ht="12.75">
      <c r="A73" s="8"/>
      <c r="B73" s="8"/>
      <c r="C73" s="8"/>
      <c r="D73" s="8"/>
    </row>
    <row r="74" spans="1:4" ht="12.75">
      <c r="A74" s="8"/>
      <c r="B74" s="8"/>
      <c r="C74" s="8"/>
      <c r="D74" s="8"/>
    </row>
    <row r="75" spans="1:4" ht="12.75">
      <c r="A75" s="8"/>
      <c r="B75" s="8"/>
      <c r="C75" s="8"/>
      <c r="D75" s="8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showGridLines="0" workbookViewId="0" topLeftCell="A1">
      <selection activeCell="A1" sqref="A1:E26"/>
    </sheetView>
  </sheetViews>
  <sheetFormatPr defaultColWidth="9.140625" defaultRowHeight="12.75"/>
  <cols>
    <col min="1" max="1" width="29.57421875" style="0" customWidth="1"/>
    <col min="2" max="2" width="16.8515625" style="0" customWidth="1"/>
    <col min="3" max="3" width="11.8515625" style="0" customWidth="1"/>
    <col min="4" max="4" width="3.7109375" style="0" customWidth="1"/>
    <col min="5" max="5" width="15.7109375" style="0" bestFit="1" customWidth="1"/>
    <col min="6" max="6" width="8.7109375" style="0" customWidth="1"/>
  </cols>
  <sheetData>
    <row r="1" spans="1:9" ht="18" customHeight="1">
      <c r="A1" s="11" t="s">
        <v>277</v>
      </c>
      <c r="I1" s="50"/>
    </row>
    <row r="2" spans="1:9" ht="9.75" customHeight="1">
      <c r="A2" s="93"/>
      <c r="B2" s="205"/>
      <c r="I2" s="47"/>
    </row>
    <row r="3" spans="1:9" ht="15" customHeight="1">
      <c r="A3" s="12" t="s">
        <v>34</v>
      </c>
      <c r="B3" s="20" t="s">
        <v>35</v>
      </c>
      <c r="C3" s="20" t="s">
        <v>36</v>
      </c>
      <c r="I3" s="47"/>
    </row>
    <row r="4" spans="1:9" ht="15" customHeight="1">
      <c r="A4" t="s">
        <v>134</v>
      </c>
      <c r="B4" s="4">
        <v>1287.408</v>
      </c>
      <c r="C4" s="1">
        <f aca="true" t="shared" si="0" ref="C4:C9">B4/$B$10*100</f>
        <v>28.093605198484866</v>
      </c>
      <c r="I4" s="47"/>
    </row>
    <row r="5" spans="1:9" ht="15" customHeight="1">
      <c r="A5" t="s">
        <v>256</v>
      </c>
      <c r="B5" s="23">
        <v>1729.497</v>
      </c>
      <c r="C5" s="1">
        <f>B5/$B$10*100</f>
        <v>37.740798495864546</v>
      </c>
      <c r="I5" s="47"/>
    </row>
    <row r="6" spans="1:9" ht="15" customHeight="1">
      <c r="A6" t="s">
        <v>121</v>
      </c>
      <c r="B6" s="4">
        <v>723.652</v>
      </c>
      <c r="C6" s="1">
        <f t="shared" si="0"/>
        <v>15.79141467902481</v>
      </c>
      <c r="D6" s="1"/>
      <c r="G6" s="1"/>
      <c r="H6" s="1"/>
      <c r="I6" s="47"/>
    </row>
    <row r="7" spans="1:9" ht="15" customHeight="1">
      <c r="A7" t="s">
        <v>275</v>
      </c>
      <c r="B7" s="4">
        <v>362.376</v>
      </c>
      <c r="C7" s="1">
        <f t="shared" si="0"/>
        <v>7.907709348866988</v>
      </c>
      <c r="D7" s="1"/>
      <c r="G7" s="1"/>
      <c r="H7" s="1"/>
      <c r="I7" s="47"/>
    </row>
    <row r="8" spans="1:9" ht="15" customHeight="1">
      <c r="A8" t="s">
        <v>276</v>
      </c>
      <c r="B8" s="4">
        <v>254.199</v>
      </c>
      <c r="C8" s="1">
        <f t="shared" si="0"/>
        <v>5.5470886835017765</v>
      </c>
      <c r="D8" s="1"/>
      <c r="G8" s="1"/>
      <c r="H8" s="1"/>
      <c r="I8" s="47"/>
    </row>
    <row r="9" spans="1:9" ht="15" customHeight="1">
      <c r="A9" s="7" t="s">
        <v>37</v>
      </c>
      <c r="B9" s="29">
        <v>225.434</v>
      </c>
      <c r="C9" s="9">
        <f t="shared" si="0"/>
        <v>4.919383594257017</v>
      </c>
      <c r="D9" s="1"/>
      <c r="G9" s="1"/>
      <c r="H9" s="1"/>
      <c r="I9" s="47"/>
    </row>
    <row r="10" spans="1:9" ht="15" customHeight="1">
      <c r="A10" s="17" t="s">
        <v>5</v>
      </c>
      <c r="B10" s="28">
        <f>SUM(B4:B9)</f>
        <v>4582.566</v>
      </c>
      <c r="C10" s="66">
        <f>SUM(C4:C9)</f>
        <v>100.00000000000001</v>
      </c>
      <c r="D10" s="1"/>
      <c r="G10" s="1"/>
      <c r="H10" s="1"/>
      <c r="I10" s="47"/>
    </row>
    <row r="11" spans="2:9" ht="9" customHeight="1">
      <c r="B11" s="126"/>
      <c r="C11" s="1"/>
      <c r="D11" s="1"/>
      <c r="G11" s="1"/>
      <c r="H11" s="1"/>
      <c r="I11" s="47"/>
    </row>
    <row r="12" spans="1:9" ht="15" customHeight="1">
      <c r="A12" s="12" t="s">
        <v>38</v>
      </c>
      <c r="B12" s="29"/>
      <c r="C12" s="9"/>
      <c r="D12" s="1"/>
      <c r="G12" s="1"/>
      <c r="H12" s="1"/>
      <c r="I12" s="47"/>
    </row>
    <row r="13" spans="1:9" ht="15" customHeight="1">
      <c r="A13" t="s">
        <v>122</v>
      </c>
      <c r="B13" s="4">
        <v>1217.583</v>
      </c>
      <c r="C13" s="1">
        <f aca="true" t="shared" si="1" ref="C13:C18">B13/$B$19*100</f>
        <v>26.569901354372494</v>
      </c>
      <c r="D13" s="1"/>
      <c r="G13" s="1"/>
      <c r="H13" s="1"/>
      <c r="I13" s="47"/>
    </row>
    <row r="14" spans="1:9" ht="15" customHeight="1">
      <c r="A14" t="s">
        <v>259</v>
      </c>
      <c r="B14" s="4">
        <v>1640.698</v>
      </c>
      <c r="C14" s="1">
        <f t="shared" si="1"/>
        <v>35.80304916569651</v>
      </c>
      <c r="D14" s="1"/>
      <c r="G14" s="1"/>
      <c r="H14" s="1"/>
      <c r="I14" s="47"/>
    </row>
    <row r="15" spans="1:9" ht="15" customHeight="1">
      <c r="A15" t="s">
        <v>124</v>
      </c>
      <c r="B15" s="4">
        <v>817.255</v>
      </c>
      <c r="C15" s="1">
        <f t="shared" si="1"/>
        <v>17.834007810036518</v>
      </c>
      <c r="D15" s="1"/>
      <c r="G15" s="1"/>
      <c r="H15" s="1"/>
      <c r="I15" s="47"/>
    </row>
    <row r="16" spans="1:9" ht="15" customHeight="1">
      <c r="A16" t="s">
        <v>276</v>
      </c>
      <c r="B16" s="4">
        <v>254.696</v>
      </c>
      <c r="C16" s="1">
        <f t="shared" si="1"/>
        <v>5.557935348434773</v>
      </c>
      <c r="D16" s="1"/>
      <c r="G16" s="1"/>
      <c r="H16" s="1"/>
      <c r="I16" s="47"/>
    </row>
    <row r="17" spans="1:9" ht="15" customHeight="1">
      <c r="A17" t="s">
        <v>39</v>
      </c>
      <c r="B17" s="4">
        <v>424.987</v>
      </c>
      <c r="C17" s="1">
        <f t="shared" si="1"/>
        <v>9.273998295714298</v>
      </c>
      <c r="D17" s="1"/>
      <c r="G17" s="1"/>
      <c r="H17" s="1"/>
      <c r="I17" s="47"/>
    </row>
    <row r="18" spans="1:9" ht="15" customHeight="1">
      <c r="A18" s="7" t="s">
        <v>123</v>
      </c>
      <c r="B18" s="29">
        <v>227.346</v>
      </c>
      <c r="C18" s="9">
        <f t="shared" si="1"/>
        <v>4.961108025745406</v>
      </c>
      <c r="D18" s="1"/>
      <c r="G18" s="1"/>
      <c r="H18" s="1"/>
      <c r="I18" s="47"/>
    </row>
    <row r="19" spans="1:9" ht="15" customHeight="1">
      <c r="A19" s="17" t="s">
        <v>5</v>
      </c>
      <c r="B19" s="28">
        <f>SUM(B13:B18)</f>
        <v>4582.5650000000005</v>
      </c>
      <c r="C19" s="66">
        <f>SUM(C13:C18)</f>
        <v>99.99999999999999</v>
      </c>
      <c r="D19" s="1"/>
      <c r="G19" s="1"/>
      <c r="H19" s="1"/>
      <c r="I19" s="47"/>
    </row>
    <row r="20" spans="2:9" ht="9" customHeight="1">
      <c r="B20" s="1"/>
      <c r="C20" s="1"/>
      <c r="D20" s="1"/>
      <c r="G20" s="1"/>
      <c r="H20" s="1"/>
      <c r="I20" s="47"/>
    </row>
    <row r="21" spans="1:9" ht="12.75">
      <c r="A21" s="195" t="s">
        <v>254</v>
      </c>
      <c r="B21" s="195"/>
      <c r="C21" s="195"/>
      <c r="D21" s="195"/>
      <c r="G21" s="105"/>
      <c r="H21" s="105"/>
      <c r="I21" s="92"/>
    </row>
    <row r="22" spans="1:9" ht="9.75" customHeight="1">
      <c r="A22" s="197" t="s">
        <v>255</v>
      </c>
      <c r="B22" s="197"/>
      <c r="C22" s="197"/>
      <c r="D22" s="197"/>
      <c r="G22" s="105"/>
      <c r="H22" s="105"/>
      <c r="I22" s="92"/>
    </row>
    <row r="23" spans="1:4" ht="12.75">
      <c r="A23" s="35" t="s">
        <v>257</v>
      </c>
      <c r="B23" s="193"/>
      <c r="C23" s="193"/>
      <c r="D23" s="193"/>
    </row>
    <row r="24" spans="1:4" ht="15" customHeight="1">
      <c r="A24" s="35" t="s">
        <v>258</v>
      </c>
      <c r="B24" s="1"/>
      <c r="C24" s="1"/>
      <c r="D24" s="1"/>
    </row>
    <row r="25" spans="1:9" ht="9" customHeight="1">
      <c r="A25" s="198"/>
      <c r="G25" s="1"/>
      <c r="H25" s="1"/>
      <c r="I25" s="47"/>
    </row>
    <row r="26" spans="1:9" ht="15" customHeight="1">
      <c r="A26" t="s">
        <v>154</v>
      </c>
      <c r="G26" s="1"/>
      <c r="H26" s="1"/>
      <c r="I26" s="47"/>
    </row>
    <row r="27" spans="2:9" ht="15" customHeight="1">
      <c r="B27" s="1"/>
      <c r="C27" s="1"/>
      <c r="D27" s="1"/>
      <c r="G27" s="1"/>
      <c r="H27" s="1"/>
      <c r="I27" s="47"/>
    </row>
    <row r="28" spans="2:9" ht="15" customHeight="1">
      <c r="B28" s="1"/>
      <c r="C28" s="1"/>
      <c r="D28" s="1"/>
      <c r="G28" s="1"/>
      <c r="H28" s="1"/>
      <c r="I28" s="47"/>
    </row>
    <row r="29" spans="2:9" ht="15" customHeight="1">
      <c r="B29" s="1"/>
      <c r="C29" s="1"/>
      <c r="D29" s="1"/>
      <c r="G29" s="1"/>
      <c r="H29" s="1"/>
      <c r="I29" s="47"/>
    </row>
    <row r="30" spans="2:9" ht="15" customHeight="1">
      <c r="B30" s="1"/>
      <c r="C30" s="1"/>
      <c r="D30" s="1"/>
      <c r="G30" s="1"/>
      <c r="H30" s="1"/>
      <c r="I30" s="8"/>
    </row>
    <row r="31" spans="2:9" ht="15" customHeight="1">
      <c r="B31" s="1"/>
      <c r="C31" s="1"/>
      <c r="D31" s="1"/>
      <c r="G31" s="1"/>
      <c r="H31" s="1"/>
      <c r="I31" s="50"/>
    </row>
    <row r="32" spans="2:9" ht="15" customHeight="1">
      <c r="B32" s="1"/>
      <c r="C32" s="1"/>
      <c r="D32" s="1"/>
      <c r="G32" s="1"/>
      <c r="H32" s="1"/>
      <c r="I32" s="8"/>
    </row>
    <row r="33" spans="2:9" ht="15" customHeight="1">
      <c r="B33" s="1"/>
      <c r="C33" s="1"/>
      <c r="D33" s="1"/>
      <c r="G33" s="1"/>
      <c r="H33" s="1"/>
      <c r="I33" s="8"/>
    </row>
    <row r="34" spans="2:9" ht="15" customHeight="1">
      <c r="B34" s="1"/>
      <c r="C34" s="1"/>
      <c r="D34" s="1"/>
      <c r="G34" s="1"/>
      <c r="H34" s="1"/>
      <c r="I34" s="8"/>
    </row>
    <row r="35" spans="2:9" ht="15" customHeight="1">
      <c r="B35" s="1"/>
      <c r="C35" s="1"/>
      <c r="D35" s="1"/>
      <c r="G35" s="1"/>
      <c r="H35" s="1"/>
      <c r="I35" s="8"/>
    </row>
    <row r="36" spans="2:9" ht="15" customHeight="1">
      <c r="B36" s="1"/>
      <c r="C36" s="1"/>
      <c r="D36" s="1"/>
      <c r="G36" s="1"/>
      <c r="H36" s="1"/>
      <c r="I36" s="8"/>
    </row>
    <row r="37" spans="2:9" ht="15" customHeight="1">
      <c r="B37" s="1"/>
      <c r="C37" s="1"/>
      <c r="D37" s="1"/>
      <c r="G37" s="1"/>
      <c r="H37" s="1"/>
      <c r="I37" s="8"/>
    </row>
    <row r="38" spans="2:9" ht="12.75">
      <c r="B38" s="1"/>
      <c r="C38" s="1"/>
      <c r="D38" s="1"/>
      <c r="G38" s="1"/>
      <c r="H38" s="1"/>
      <c r="I38" s="8"/>
    </row>
    <row r="39" spans="2:9" ht="12.75">
      <c r="B39" s="1"/>
      <c r="C39" s="1"/>
      <c r="D39" s="1"/>
      <c r="G39" s="1"/>
      <c r="H39" s="1"/>
      <c r="I39" s="8"/>
    </row>
    <row r="40" spans="2:9" ht="12.75">
      <c r="B40" s="1"/>
      <c r="C40" s="1"/>
      <c r="D40" s="1"/>
      <c r="G40" s="1"/>
      <c r="H40" s="1"/>
      <c r="I40" s="8"/>
    </row>
    <row r="41" spans="2:9" ht="12.75">
      <c r="B41" s="1"/>
      <c r="C41" s="1"/>
      <c r="D41" s="1"/>
      <c r="G41" s="1"/>
      <c r="H41" s="1"/>
      <c r="I41" s="8"/>
    </row>
    <row r="42" spans="2:8" ht="12.75">
      <c r="B42" s="1"/>
      <c r="C42" s="1"/>
      <c r="D42" s="1"/>
      <c r="G42" s="1"/>
      <c r="H42" s="1"/>
    </row>
    <row r="43" spans="2:8" ht="12.75">
      <c r="B43" s="1"/>
      <c r="C43" s="1"/>
      <c r="D43" s="1"/>
      <c r="G43" s="1"/>
      <c r="H43" s="1"/>
    </row>
    <row r="44" spans="2:8" ht="12.75">
      <c r="B44" s="1"/>
      <c r="C44" s="1"/>
      <c r="D44" s="1"/>
      <c r="G44" s="1"/>
      <c r="H44" s="1"/>
    </row>
    <row r="45" spans="2:8" ht="12.75">
      <c r="B45" s="1"/>
      <c r="C45" s="1"/>
      <c r="D45" s="1"/>
      <c r="G45" s="1"/>
      <c r="H45" s="1"/>
    </row>
    <row r="46" spans="2:8" ht="12.75">
      <c r="B46" s="1"/>
      <c r="C46" s="1"/>
      <c r="D46" s="1"/>
      <c r="G46" s="1"/>
      <c r="H46" s="1"/>
    </row>
    <row r="47" spans="2:8" ht="12.75">
      <c r="B47" s="1"/>
      <c r="C47" s="1"/>
      <c r="D47" s="1"/>
      <c r="G47" s="1"/>
      <c r="H47" s="1"/>
    </row>
    <row r="48" spans="2:8" ht="12.75">
      <c r="B48" s="1"/>
      <c r="C48" s="1"/>
      <c r="D48" s="1"/>
      <c r="G48" s="1"/>
      <c r="H48" s="1"/>
    </row>
    <row r="49" spans="2:8" ht="12.75">
      <c r="B49" s="1"/>
      <c r="C49" s="1"/>
      <c r="D49" s="1"/>
      <c r="G49" s="1"/>
      <c r="H49" s="1"/>
    </row>
    <row r="50" spans="2:8" ht="12.75">
      <c r="B50" s="1"/>
      <c r="C50" s="1"/>
      <c r="D50" s="1"/>
      <c r="G50" s="1"/>
      <c r="H50" s="1"/>
    </row>
    <row r="51" spans="2:8" ht="12.75">
      <c r="B51" s="1"/>
      <c r="C51" s="1"/>
      <c r="D51" s="1"/>
      <c r="G51" s="1"/>
      <c r="H51" s="1"/>
    </row>
    <row r="52" spans="2:8" ht="12.75">
      <c r="B52" s="1"/>
      <c r="C52" s="1"/>
      <c r="D52" s="1"/>
      <c r="G52" s="1"/>
      <c r="H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3" ht="12.75">
      <c r="B55" s="1"/>
      <c r="C55" s="5"/>
    </row>
    <row r="56" spans="2:3" ht="12.75">
      <c r="B56" s="1"/>
      <c r="C56" s="5"/>
    </row>
    <row r="57" spans="2:3" ht="12.75">
      <c r="B57" s="1"/>
      <c r="C57" s="5"/>
    </row>
    <row r="60" spans="2:3" ht="12.75">
      <c r="B60" s="1"/>
      <c r="C60" s="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32" max="65535" man="1"/>
  </rowBreaks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74"/>
  <sheetViews>
    <sheetView showGridLines="0" workbookViewId="0" topLeftCell="A20">
      <selection activeCell="H22" sqref="H22"/>
    </sheetView>
  </sheetViews>
  <sheetFormatPr defaultColWidth="9.140625" defaultRowHeight="12.75"/>
  <cols>
    <col min="1" max="1" width="12.7109375" style="0" customWidth="1"/>
    <col min="2" max="2" width="8.7109375" style="0" customWidth="1"/>
    <col min="9" max="9" width="2.140625" style="0" customWidth="1"/>
  </cols>
  <sheetData>
    <row r="1" spans="1:2" ht="19.5" customHeight="1">
      <c r="A1" s="11" t="s">
        <v>139</v>
      </c>
      <c r="B1" s="10"/>
    </row>
    <row r="2" spans="1:2" ht="14.25" customHeight="1">
      <c r="A2" s="11" t="s">
        <v>140</v>
      </c>
      <c r="B2" s="10"/>
    </row>
    <row r="3" spans="1:8" ht="9" customHeight="1">
      <c r="A3" s="94"/>
      <c r="B3" s="7"/>
      <c r="C3" s="7"/>
      <c r="D3" s="7"/>
      <c r="E3" s="7"/>
      <c r="F3" s="7"/>
      <c r="G3" s="7"/>
      <c r="H3" s="7"/>
    </row>
    <row r="4" spans="3:8" ht="15" customHeight="1">
      <c r="C4" s="19" t="s">
        <v>3</v>
      </c>
      <c r="D4" s="19" t="s">
        <v>278</v>
      </c>
      <c r="E4" s="19" t="s">
        <v>104</v>
      </c>
      <c r="F4" s="19" t="s">
        <v>4</v>
      </c>
      <c r="G4" s="19" t="s">
        <v>1</v>
      </c>
      <c r="H4" s="19" t="s">
        <v>2</v>
      </c>
    </row>
    <row r="5" spans="1:8" ht="15" customHeight="1">
      <c r="A5" s="7"/>
      <c r="B5" s="7"/>
      <c r="C5" s="20" t="s">
        <v>6</v>
      </c>
      <c r="D5" s="20" t="s">
        <v>279</v>
      </c>
      <c r="E5" s="20"/>
      <c r="F5" s="20"/>
      <c r="G5" s="20"/>
      <c r="H5" s="20"/>
    </row>
    <row r="6" spans="1:9" ht="15" customHeight="1">
      <c r="A6" s="144" t="s">
        <v>228</v>
      </c>
      <c r="B6" s="146">
        <v>1998</v>
      </c>
      <c r="C6" s="110">
        <v>269.261</v>
      </c>
      <c r="D6" s="110">
        <v>35.077</v>
      </c>
      <c r="E6" s="110">
        <v>438.393</v>
      </c>
      <c r="F6" s="110">
        <v>62.877</v>
      </c>
      <c r="G6" s="110">
        <v>169.28</v>
      </c>
      <c r="H6" s="110">
        <f aca="true" t="shared" si="0" ref="H6:H12">SUM(C6:G6)</f>
        <v>974.8879999999999</v>
      </c>
      <c r="I6" s="1"/>
    </row>
    <row r="7" spans="1:8" ht="15" customHeight="1">
      <c r="A7" s="8"/>
      <c r="B7" s="127">
        <v>1999</v>
      </c>
      <c r="C7" s="42">
        <v>311.793</v>
      </c>
      <c r="D7" s="42">
        <v>50.653</v>
      </c>
      <c r="E7" s="42">
        <v>443.73</v>
      </c>
      <c r="F7" s="42">
        <v>82.624</v>
      </c>
      <c r="G7" s="42">
        <v>141.379</v>
      </c>
      <c r="H7" s="42">
        <f t="shared" si="0"/>
        <v>1030.179</v>
      </c>
    </row>
    <row r="8" spans="1:8" ht="15" customHeight="1">
      <c r="A8" s="24"/>
      <c r="B8" s="127">
        <v>2000</v>
      </c>
      <c r="C8" s="42">
        <v>359.54</v>
      </c>
      <c r="D8" s="42">
        <v>46.782</v>
      </c>
      <c r="E8" s="42">
        <v>440.899</v>
      </c>
      <c r="F8" s="42">
        <v>90.176</v>
      </c>
      <c r="G8" s="42">
        <v>247.426</v>
      </c>
      <c r="H8" s="42">
        <f t="shared" si="0"/>
        <v>1184.823</v>
      </c>
    </row>
    <row r="9" spans="1:8" ht="15" customHeight="1">
      <c r="A9" s="24"/>
      <c r="B9" s="127">
        <v>2001</v>
      </c>
      <c r="C9" s="42">
        <v>390.482</v>
      </c>
      <c r="D9" s="42">
        <v>54.788</v>
      </c>
      <c r="E9" s="42">
        <v>487.167</v>
      </c>
      <c r="F9" s="42">
        <v>77.233</v>
      </c>
      <c r="G9" s="42">
        <v>258.923</v>
      </c>
      <c r="H9" s="42">
        <f t="shared" si="0"/>
        <v>1268.593</v>
      </c>
    </row>
    <row r="10" spans="1:8" ht="15" customHeight="1">
      <c r="A10" s="24"/>
      <c r="B10" s="127">
        <v>2002</v>
      </c>
      <c r="C10" s="42">
        <v>402.677</v>
      </c>
      <c r="D10" s="42">
        <v>36.965</v>
      </c>
      <c r="E10" s="42">
        <v>523.768</v>
      </c>
      <c r="F10" s="42">
        <v>83.745</v>
      </c>
      <c r="G10" s="42">
        <v>276.994</v>
      </c>
      <c r="H10" s="42">
        <f t="shared" si="0"/>
        <v>1324.1490000000003</v>
      </c>
    </row>
    <row r="11" spans="1:11" ht="15" customHeight="1">
      <c r="A11" s="24"/>
      <c r="B11" s="127">
        <v>2003</v>
      </c>
      <c r="C11" s="168">
        <v>387.179</v>
      </c>
      <c r="D11" s="168">
        <v>42.633</v>
      </c>
      <c r="E11" s="168">
        <v>555.755</v>
      </c>
      <c r="F11" s="169">
        <v>107.446</v>
      </c>
      <c r="G11" s="170">
        <v>290.769</v>
      </c>
      <c r="H11" s="170">
        <f t="shared" si="0"/>
        <v>1383.782</v>
      </c>
      <c r="J11" s="138"/>
      <c r="K11" s="125"/>
    </row>
    <row r="12" spans="1:11" ht="15" customHeight="1">
      <c r="A12" s="24"/>
      <c r="B12" s="127">
        <v>2004</v>
      </c>
      <c r="C12" s="168">
        <v>398.808</v>
      </c>
      <c r="D12" s="168">
        <v>42.243</v>
      </c>
      <c r="E12" s="168">
        <v>568.87</v>
      </c>
      <c r="F12" s="169">
        <v>113.372</v>
      </c>
      <c r="G12" s="170">
        <v>328.321</v>
      </c>
      <c r="H12" s="170">
        <f t="shared" si="0"/>
        <v>1451.614</v>
      </c>
      <c r="J12" s="138"/>
      <c r="K12" s="125"/>
    </row>
    <row r="13" spans="1:11" ht="15" customHeight="1">
      <c r="A13" s="24"/>
      <c r="B13" s="127">
        <v>2005</v>
      </c>
      <c r="C13" s="168">
        <v>461.578</v>
      </c>
      <c r="D13" s="168">
        <v>55.599</v>
      </c>
      <c r="E13" s="168">
        <v>617.611</v>
      </c>
      <c r="F13" s="169">
        <v>142.512</v>
      </c>
      <c r="G13" s="170">
        <v>363.398</v>
      </c>
      <c r="H13" s="170">
        <f>SUM(C13:G13)</f>
        <v>1640.6979999999999</v>
      </c>
      <c r="J13" s="138"/>
      <c r="K13" s="125"/>
    </row>
    <row r="14" spans="1:8" ht="12.75">
      <c r="A14" s="144"/>
      <c r="B14" s="146"/>
      <c r="C14" s="110"/>
      <c r="D14" s="110"/>
      <c r="E14" s="110"/>
      <c r="F14" s="110"/>
      <c r="G14" s="110"/>
      <c r="H14" s="110"/>
    </row>
    <row r="15" spans="1:8" ht="15" customHeight="1">
      <c r="A15" s="24" t="s">
        <v>229</v>
      </c>
      <c r="B15" s="127">
        <v>1998</v>
      </c>
      <c r="C15" s="42">
        <v>441.403</v>
      </c>
      <c r="D15" s="42">
        <v>47.176</v>
      </c>
      <c r="E15" s="42">
        <v>205.53</v>
      </c>
      <c r="F15" s="42">
        <v>68.382</v>
      </c>
      <c r="G15" s="42">
        <v>235.48</v>
      </c>
      <c r="H15" s="42">
        <f aca="true" t="shared" si="1" ref="H15:H22">SUM(C15:G15)</f>
        <v>997.971</v>
      </c>
    </row>
    <row r="16" spans="1:8" ht="15" customHeight="1">
      <c r="A16" s="24"/>
      <c r="B16" s="127">
        <v>1999</v>
      </c>
      <c r="C16" s="42">
        <v>488.745</v>
      </c>
      <c r="D16" s="42">
        <v>52.794</v>
      </c>
      <c r="E16" s="42">
        <v>225.398</v>
      </c>
      <c r="F16" s="42">
        <v>57.528</v>
      </c>
      <c r="G16" s="42">
        <v>240.959</v>
      </c>
      <c r="H16" s="42">
        <f t="shared" si="1"/>
        <v>1065.424</v>
      </c>
    </row>
    <row r="17" spans="1:9" ht="15" customHeight="1">
      <c r="A17" s="8"/>
      <c r="B17" s="127">
        <v>2000</v>
      </c>
      <c r="C17" s="42">
        <v>546.388</v>
      </c>
      <c r="D17" s="42">
        <v>59.162</v>
      </c>
      <c r="E17" s="42">
        <v>263.074</v>
      </c>
      <c r="F17" s="42">
        <v>88.22</v>
      </c>
      <c r="G17" s="42">
        <v>317.518</v>
      </c>
      <c r="H17" s="42">
        <f t="shared" si="1"/>
        <v>1274.362</v>
      </c>
      <c r="I17" t="s">
        <v>63</v>
      </c>
    </row>
    <row r="18" spans="1:8" ht="15" customHeight="1">
      <c r="A18" s="8"/>
      <c r="B18" s="127">
        <v>2001</v>
      </c>
      <c r="C18" s="42">
        <v>640.081</v>
      </c>
      <c r="D18" s="42">
        <v>73.872</v>
      </c>
      <c r="E18" s="42">
        <v>280.979</v>
      </c>
      <c r="F18" s="42">
        <v>34.963</v>
      </c>
      <c r="G18" s="42">
        <v>350.578</v>
      </c>
      <c r="H18" s="42">
        <f t="shared" si="1"/>
        <v>1380.473</v>
      </c>
    </row>
    <row r="19" spans="1:8" ht="15" customHeight="1">
      <c r="A19" s="8"/>
      <c r="B19" s="127">
        <v>2002</v>
      </c>
      <c r="C19" s="42">
        <v>636.869</v>
      </c>
      <c r="D19" s="42">
        <v>60.209</v>
      </c>
      <c r="E19" s="42">
        <v>294.16</v>
      </c>
      <c r="F19" s="42">
        <v>63.628</v>
      </c>
      <c r="G19" s="42">
        <v>354.928</v>
      </c>
      <c r="H19" s="42">
        <f t="shared" si="1"/>
        <v>1409.7939999999999</v>
      </c>
    </row>
    <row r="20" spans="1:8" ht="15" customHeight="1">
      <c r="A20" s="8"/>
      <c r="B20" s="127">
        <v>2003</v>
      </c>
      <c r="C20" s="42">
        <v>612.718</v>
      </c>
      <c r="D20" s="42">
        <v>38.962</v>
      </c>
      <c r="E20" s="42">
        <v>298.45</v>
      </c>
      <c r="F20" s="42">
        <v>83.081</v>
      </c>
      <c r="G20" s="42">
        <v>333.602</v>
      </c>
      <c r="H20" s="42">
        <f t="shared" si="1"/>
        <v>1366.8129999999996</v>
      </c>
    </row>
    <row r="21" spans="1:8" ht="15" customHeight="1">
      <c r="A21" s="8"/>
      <c r="B21" s="127">
        <v>2004</v>
      </c>
      <c r="C21" s="42">
        <v>628.016</v>
      </c>
      <c r="D21" s="42">
        <v>41.537</v>
      </c>
      <c r="E21" s="42">
        <v>313.504</v>
      </c>
      <c r="F21" s="42">
        <v>65.328</v>
      </c>
      <c r="G21" s="42">
        <v>398.066</v>
      </c>
      <c r="H21" s="42">
        <f t="shared" si="1"/>
        <v>1446.451</v>
      </c>
    </row>
    <row r="22" spans="1:8" ht="15" customHeight="1">
      <c r="A22" s="7"/>
      <c r="B22" s="128">
        <v>2005</v>
      </c>
      <c r="C22" s="22">
        <v>742.556</v>
      </c>
      <c r="D22" s="22">
        <v>49.312</v>
      </c>
      <c r="E22" s="22">
        <v>351.222</v>
      </c>
      <c r="F22" s="22">
        <v>53.597</v>
      </c>
      <c r="G22" s="22">
        <v>532.81</v>
      </c>
      <c r="H22" s="22">
        <f t="shared" si="1"/>
        <v>1729.497</v>
      </c>
    </row>
    <row r="23" spans="2:8" ht="12.75">
      <c r="B23" s="104"/>
      <c r="C23" s="1"/>
      <c r="D23" s="1"/>
      <c r="E23" s="1"/>
      <c r="F23" s="1"/>
      <c r="G23" s="1"/>
      <c r="H23" s="33"/>
    </row>
    <row r="24" spans="1:9" ht="12.75">
      <c r="A24" s="195" t="s">
        <v>254</v>
      </c>
      <c r="B24" s="195"/>
      <c r="C24" s="195"/>
      <c r="D24" s="195"/>
      <c r="E24" s="195"/>
      <c r="F24" s="195"/>
      <c r="G24" s="195"/>
      <c r="H24" s="195"/>
      <c r="I24" s="195"/>
    </row>
    <row r="25" spans="1:9" ht="9.75" customHeight="1">
      <c r="A25" s="197" t="s">
        <v>255</v>
      </c>
      <c r="B25" s="197"/>
      <c r="C25" s="197"/>
      <c r="D25" s="197"/>
      <c r="E25" s="197"/>
      <c r="F25" s="197"/>
      <c r="G25" s="197"/>
      <c r="H25" s="197"/>
      <c r="I25" s="197"/>
    </row>
    <row r="26" spans="1:9" ht="12.75">
      <c r="A26" s="35" t="s">
        <v>260</v>
      </c>
      <c r="B26" s="197"/>
      <c r="C26" s="197"/>
      <c r="D26" s="197"/>
      <c r="E26" s="197"/>
      <c r="F26" s="197"/>
      <c r="G26" s="197"/>
      <c r="H26" s="197"/>
      <c r="I26" s="197"/>
    </row>
    <row r="27" spans="1:7" ht="12.75">
      <c r="A27" s="35" t="s">
        <v>252</v>
      </c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1:7" ht="12.75">
      <c r="A29" t="s">
        <v>154</v>
      </c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1:9" ht="12.75">
      <c r="A33" s="8"/>
      <c r="B33" s="15"/>
      <c r="C33" s="15"/>
      <c r="D33" s="15"/>
      <c r="E33" s="15"/>
      <c r="F33" s="15"/>
      <c r="G33" s="15"/>
      <c r="H33" s="8"/>
      <c r="I33" s="8"/>
    </row>
    <row r="34" spans="1:9" ht="15.75">
      <c r="A34" s="49"/>
      <c r="B34" s="15"/>
      <c r="C34" s="15"/>
      <c r="D34" s="15"/>
      <c r="E34" s="15"/>
      <c r="F34" s="15"/>
      <c r="G34" s="15"/>
      <c r="H34" s="8"/>
      <c r="I34" s="8"/>
    </row>
    <row r="35" spans="1:9" ht="12.75">
      <c r="A35" s="8"/>
      <c r="B35" s="15"/>
      <c r="C35" s="15"/>
      <c r="D35" s="15"/>
      <c r="E35" s="15"/>
      <c r="F35" s="15"/>
      <c r="G35" s="15"/>
      <c r="H35" s="8"/>
      <c r="I35" s="8"/>
    </row>
    <row r="36" spans="1:9" ht="12.75">
      <c r="A36" s="8"/>
      <c r="B36" s="15"/>
      <c r="C36" s="15"/>
      <c r="D36" s="15"/>
      <c r="E36" s="15"/>
      <c r="F36" s="15"/>
      <c r="G36" s="15"/>
      <c r="H36" s="8"/>
      <c r="I36" s="8"/>
    </row>
    <row r="37" spans="1:9" ht="12.75">
      <c r="A37" s="8"/>
      <c r="B37" s="15"/>
      <c r="C37" s="15"/>
      <c r="D37" s="15"/>
      <c r="E37" s="15"/>
      <c r="F37" s="15"/>
      <c r="G37" s="15"/>
      <c r="H37" s="8"/>
      <c r="I37" s="8"/>
    </row>
    <row r="38" spans="1:9" ht="12.75">
      <c r="A38" s="8"/>
      <c r="B38" s="15"/>
      <c r="C38" s="15"/>
      <c r="D38" s="15"/>
      <c r="E38" s="15"/>
      <c r="F38" s="15"/>
      <c r="G38" s="15"/>
      <c r="H38" s="8"/>
      <c r="I38" s="8"/>
    </row>
    <row r="39" spans="1:9" ht="12.75">
      <c r="A39" s="8"/>
      <c r="B39" s="15"/>
      <c r="C39" s="15"/>
      <c r="D39" s="15"/>
      <c r="E39" s="15"/>
      <c r="F39" s="15"/>
      <c r="G39" s="15"/>
      <c r="H39" s="8"/>
      <c r="I39" s="8"/>
    </row>
    <row r="40" spans="1:9" ht="12.75">
      <c r="A40" s="8"/>
      <c r="B40" s="15"/>
      <c r="C40" s="15"/>
      <c r="D40" s="15"/>
      <c r="E40" s="15"/>
      <c r="F40" s="15"/>
      <c r="G40" s="15"/>
      <c r="H40" s="8"/>
      <c r="I40" s="8"/>
    </row>
    <row r="41" spans="1:9" ht="12.75">
      <c r="A41" s="8"/>
      <c r="B41" s="15"/>
      <c r="C41" s="15"/>
      <c r="D41" s="15"/>
      <c r="E41" s="15"/>
      <c r="F41" s="15"/>
      <c r="G41" s="15"/>
      <c r="H41" s="8"/>
      <c r="I41" s="8"/>
    </row>
    <row r="42" spans="1:9" ht="12.75">
      <c r="A42" s="8"/>
      <c r="B42" s="15"/>
      <c r="C42" s="15"/>
      <c r="D42" s="15"/>
      <c r="E42" s="15"/>
      <c r="F42" s="15"/>
      <c r="G42" s="15"/>
      <c r="H42" s="8"/>
      <c r="I42" s="8"/>
    </row>
    <row r="43" spans="1:9" ht="12.75">
      <c r="A43" s="8"/>
      <c r="B43" s="15"/>
      <c r="C43" s="15"/>
      <c r="D43" s="15"/>
      <c r="E43" s="15"/>
      <c r="F43" s="15"/>
      <c r="G43" s="15"/>
      <c r="H43" s="8"/>
      <c r="I43" s="8"/>
    </row>
    <row r="44" spans="1:9" ht="12.75">
      <c r="A44" s="8"/>
      <c r="B44" s="15"/>
      <c r="C44" s="15"/>
      <c r="D44" s="15"/>
      <c r="E44" s="15"/>
      <c r="F44" s="15"/>
      <c r="G44" s="15"/>
      <c r="H44" s="8"/>
      <c r="I44" s="8"/>
    </row>
    <row r="45" spans="1:9" ht="12.75">
      <c r="A45" s="8"/>
      <c r="B45" s="15"/>
      <c r="C45" s="15"/>
      <c r="D45" s="15"/>
      <c r="E45" s="15"/>
      <c r="F45" s="15"/>
      <c r="G45" s="15"/>
      <c r="H45" s="8"/>
      <c r="I45" s="8"/>
    </row>
    <row r="46" spans="1:9" ht="12.75">
      <c r="A46" s="8"/>
      <c r="B46" s="15"/>
      <c r="C46" s="15"/>
      <c r="D46" s="15"/>
      <c r="E46" s="15"/>
      <c r="F46" s="15"/>
      <c r="G46" s="15"/>
      <c r="H46" s="8"/>
      <c r="I46" s="8"/>
    </row>
    <row r="47" spans="1:9" ht="12.75">
      <c r="A47" s="8"/>
      <c r="B47" s="15"/>
      <c r="C47" s="15"/>
      <c r="D47" s="15"/>
      <c r="E47" s="15"/>
      <c r="F47" s="15"/>
      <c r="G47" s="15"/>
      <c r="H47" s="8"/>
      <c r="I47" s="8"/>
    </row>
    <row r="48" spans="1:9" ht="12.75">
      <c r="A48" s="8"/>
      <c r="B48" s="15"/>
      <c r="C48" s="15"/>
      <c r="D48" s="15"/>
      <c r="E48" s="15"/>
      <c r="F48" s="15"/>
      <c r="G48" s="15"/>
      <c r="H48" s="8"/>
      <c r="I48" s="8"/>
    </row>
    <row r="49" spans="1:9" ht="12.75">
      <c r="A49" s="8"/>
      <c r="B49" s="15"/>
      <c r="C49" s="15"/>
      <c r="D49" s="15"/>
      <c r="E49" s="15"/>
      <c r="F49" s="15"/>
      <c r="G49" s="15"/>
      <c r="H49" s="8"/>
      <c r="I49" s="8"/>
    </row>
    <row r="50" spans="1:9" ht="12.75">
      <c r="A50" s="8"/>
      <c r="B50" s="15"/>
      <c r="C50" s="15"/>
      <c r="D50" s="15"/>
      <c r="E50" s="15"/>
      <c r="F50" s="15"/>
      <c r="G50" s="15"/>
      <c r="H50" s="8"/>
      <c r="I50" s="8"/>
    </row>
    <row r="51" spans="1:9" ht="12.75">
      <c r="A51" s="8"/>
      <c r="B51" s="15"/>
      <c r="C51" s="15"/>
      <c r="D51" s="15"/>
      <c r="E51" s="15"/>
      <c r="F51" s="15"/>
      <c r="G51" s="15"/>
      <c r="H51" s="8"/>
      <c r="I51" s="8"/>
    </row>
    <row r="52" spans="1:9" ht="12.75">
      <c r="A52" s="8"/>
      <c r="B52" s="15"/>
      <c r="C52" s="15"/>
      <c r="D52" s="15"/>
      <c r="E52" s="15"/>
      <c r="F52" s="15"/>
      <c r="G52" s="15"/>
      <c r="H52" s="8"/>
      <c r="I52" s="8"/>
    </row>
    <row r="53" spans="1:9" ht="12.75">
      <c r="A53" s="8"/>
      <c r="B53" s="15"/>
      <c r="C53" s="15"/>
      <c r="D53" s="15"/>
      <c r="E53" s="15"/>
      <c r="F53" s="15"/>
      <c r="G53" s="15"/>
      <c r="H53" s="8"/>
      <c r="I53" s="8"/>
    </row>
    <row r="54" spans="1:9" ht="12.75">
      <c r="A54" s="8"/>
      <c r="B54" s="15"/>
      <c r="C54" s="15"/>
      <c r="D54" s="15"/>
      <c r="E54" s="15"/>
      <c r="F54" s="15"/>
      <c r="G54" s="15"/>
      <c r="H54" s="8"/>
      <c r="I54" s="8"/>
    </row>
    <row r="55" spans="1:9" ht="12.75">
      <c r="A55" s="8"/>
      <c r="B55" s="15"/>
      <c r="C55" s="15"/>
      <c r="D55" s="15"/>
      <c r="E55" s="15"/>
      <c r="F55" s="15"/>
      <c r="G55" s="15"/>
      <c r="H55" s="8"/>
      <c r="I55" s="8"/>
    </row>
    <row r="56" spans="1:9" ht="12.75">
      <c r="A56" s="8"/>
      <c r="B56" s="15"/>
      <c r="C56" s="15"/>
      <c r="D56" s="15"/>
      <c r="E56" s="15"/>
      <c r="F56" s="15"/>
      <c r="G56" s="15"/>
      <c r="H56" s="8"/>
      <c r="I56" s="8"/>
    </row>
    <row r="57" spans="1:9" ht="12.75">
      <c r="A57" s="8"/>
      <c r="B57" s="15"/>
      <c r="C57" s="15"/>
      <c r="D57" s="15"/>
      <c r="E57" s="15"/>
      <c r="F57" s="15"/>
      <c r="G57" s="15"/>
      <c r="H57" s="8"/>
      <c r="I57" s="8"/>
    </row>
    <row r="58" spans="1:9" ht="12.75">
      <c r="A58" s="8"/>
      <c r="B58" s="8"/>
      <c r="C58" s="8"/>
      <c r="D58" s="8"/>
      <c r="E58" s="8"/>
      <c r="F58" s="8"/>
      <c r="G58" s="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1:9" ht="12.75">
      <c r="A60" s="8"/>
      <c r="B60" s="8"/>
      <c r="C60" s="8"/>
      <c r="D60" s="8"/>
      <c r="E60" s="8"/>
      <c r="F60" s="8"/>
      <c r="G60" s="8"/>
      <c r="H60" s="8"/>
      <c r="I60" s="8"/>
    </row>
    <row r="61" spans="1:9" ht="12.75">
      <c r="A61" s="8"/>
      <c r="B61" s="8"/>
      <c r="C61" s="8"/>
      <c r="D61" s="8"/>
      <c r="E61" s="8"/>
      <c r="F61" s="8"/>
      <c r="G61" s="8"/>
      <c r="H61" s="8"/>
      <c r="I61" s="8"/>
    </row>
    <row r="62" spans="1:9" ht="12.75">
      <c r="A62" s="8"/>
      <c r="B62" s="8"/>
      <c r="C62" s="8"/>
      <c r="D62" s="8"/>
      <c r="E62" s="8"/>
      <c r="F62" s="8"/>
      <c r="G62" s="8"/>
      <c r="H62" s="8"/>
      <c r="I62" s="8"/>
    </row>
    <row r="63" spans="1:9" ht="12.75">
      <c r="A63" s="8"/>
      <c r="B63" s="8"/>
      <c r="C63" s="8"/>
      <c r="D63" s="8"/>
      <c r="E63" s="8"/>
      <c r="F63" s="8"/>
      <c r="G63" s="8"/>
      <c r="H63" s="8"/>
      <c r="I63" s="8"/>
    </row>
    <row r="64" spans="1:9" ht="12.75">
      <c r="A64" s="8"/>
      <c r="B64" s="8"/>
      <c r="C64" s="8"/>
      <c r="D64" s="8"/>
      <c r="E64" s="8"/>
      <c r="F64" s="8"/>
      <c r="G64" s="8"/>
      <c r="H64" s="8"/>
      <c r="I64" s="8"/>
    </row>
    <row r="65" spans="1:9" ht="12.75">
      <c r="A65" s="8"/>
      <c r="B65" s="8"/>
      <c r="C65" s="8"/>
      <c r="D65" s="8"/>
      <c r="E65" s="8"/>
      <c r="F65" s="8"/>
      <c r="G65" s="8"/>
      <c r="H65" s="8"/>
      <c r="I65" s="8"/>
    </row>
    <row r="66" spans="1:9" ht="12.75">
      <c r="A66" s="8"/>
      <c r="B66" s="8"/>
      <c r="C66" s="8"/>
      <c r="D66" s="8"/>
      <c r="E66" s="8"/>
      <c r="F66" s="8"/>
      <c r="G66" s="8"/>
      <c r="H66" s="8"/>
      <c r="I66" s="8"/>
    </row>
    <row r="67" spans="1:9" ht="12.75">
      <c r="A67" s="8"/>
      <c r="B67" s="8"/>
      <c r="C67" s="8"/>
      <c r="D67" s="8"/>
      <c r="E67" s="8"/>
      <c r="F67" s="8"/>
      <c r="G67" s="8"/>
      <c r="H67" s="8"/>
      <c r="I67" s="8"/>
    </row>
    <row r="68" spans="1:9" ht="12.75">
      <c r="A68" s="8"/>
      <c r="B68" s="8"/>
      <c r="C68" s="8"/>
      <c r="D68" s="8"/>
      <c r="E68" s="8"/>
      <c r="F68" s="8"/>
      <c r="G68" s="8"/>
      <c r="H68" s="8"/>
      <c r="I68" s="8"/>
    </row>
    <row r="69" spans="1:9" ht="12.75">
      <c r="A69" s="8"/>
      <c r="B69" s="8"/>
      <c r="C69" s="8"/>
      <c r="D69" s="8"/>
      <c r="E69" s="8"/>
      <c r="F69" s="8"/>
      <c r="G69" s="8"/>
      <c r="H69" s="8"/>
      <c r="I69" s="8"/>
    </row>
    <row r="70" spans="1:9" ht="12.75">
      <c r="A70" s="8"/>
      <c r="B70" s="8"/>
      <c r="C70" s="8"/>
      <c r="D70" s="8"/>
      <c r="E70" s="8"/>
      <c r="F70" s="8"/>
      <c r="G70" s="8"/>
      <c r="H70" s="8"/>
      <c r="I70" s="8"/>
    </row>
    <row r="71" spans="1:9" ht="12.75">
      <c r="A71" s="8"/>
      <c r="B71" s="8"/>
      <c r="C71" s="8"/>
      <c r="D71" s="8"/>
      <c r="E71" s="8"/>
      <c r="F71" s="8"/>
      <c r="G71" s="8"/>
      <c r="H71" s="8"/>
      <c r="I71" s="8"/>
    </row>
    <row r="72" spans="1:9" ht="12.75">
      <c r="A72" s="8"/>
      <c r="B72" s="8"/>
      <c r="C72" s="8"/>
      <c r="D72" s="8"/>
      <c r="E72" s="8"/>
      <c r="F72" s="8"/>
      <c r="G72" s="8"/>
      <c r="H72" s="8"/>
      <c r="I72" s="8"/>
    </row>
    <row r="73" spans="1:9" ht="12.75">
      <c r="A73" s="8"/>
      <c r="B73" s="8"/>
      <c r="C73" s="8"/>
      <c r="D73" s="8"/>
      <c r="E73" s="8"/>
      <c r="F73" s="8"/>
      <c r="G73" s="8"/>
      <c r="H73" s="8"/>
      <c r="I73" s="8"/>
    </row>
    <row r="74" spans="1:9" ht="12.75">
      <c r="A74" s="8"/>
      <c r="B74" s="8"/>
      <c r="C74" s="8"/>
      <c r="D74" s="8"/>
      <c r="E74" s="8"/>
      <c r="F74" s="8"/>
      <c r="G74" s="8"/>
      <c r="H74" s="8"/>
      <c r="I74" s="8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H6:H13 H16:H17 H20:H21 H18:H19 H15 H2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F19" sqref="F19"/>
    </sheetView>
  </sheetViews>
  <sheetFormatPr defaultColWidth="9.140625" defaultRowHeight="12.75"/>
  <cols>
    <col min="1" max="1" width="25.7109375" style="0" customWidth="1"/>
    <col min="2" max="2" width="12.7109375" style="0" customWidth="1"/>
    <col min="3" max="3" width="4.7109375" style="0" customWidth="1"/>
    <col min="4" max="4" width="25.7109375" style="0" customWidth="1"/>
  </cols>
  <sheetData>
    <row r="1" spans="1:3" ht="15.75" customHeight="1">
      <c r="A1" s="11" t="s">
        <v>280</v>
      </c>
      <c r="B1" s="11"/>
      <c r="C1" s="11"/>
    </row>
    <row r="2" spans="1:4" ht="12.75">
      <c r="A2" s="94"/>
      <c r="B2" s="7"/>
      <c r="C2" s="7"/>
      <c r="D2" s="7"/>
    </row>
    <row r="3" spans="2:4" ht="12.75">
      <c r="B3" s="19" t="s">
        <v>40</v>
      </c>
      <c r="C3" s="13"/>
      <c r="D3" s="34" t="s">
        <v>41</v>
      </c>
    </row>
    <row r="4" spans="1:5" ht="14.25">
      <c r="A4" s="8"/>
      <c r="B4" s="20" t="s">
        <v>87</v>
      </c>
      <c r="C4" s="14"/>
      <c r="D4" s="7"/>
      <c r="E4" s="37"/>
    </row>
    <row r="5" spans="1:5" ht="16.5" customHeight="1">
      <c r="A5" s="67" t="s">
        <v>160</v>
      </c>
      <c r="B5" s="52">
        <v>445361</v>
      </c>
      <c r="C5" s="28"/>
      <c r="D5" s="4" t="s">
        <v>26</v>
      </c>
      <c r="E5" s="8"/>
    </row>
    <row r="6" spans="1:7" ht="14.25">
      <c r="A6" s="8" t="s">
        <v>152</v>
      </c>
      <c r="B6" s="52">
        <v>438387</v>
      </c>
      <c r="C6" s="28"/>
      <c r="D6" s="3" t="s">
        <v>18</v>
      </c>
      <c r="E6" s="15"/>
      <c r="F6" s="1"/>
      <c r="G6" s="1"/>
    </row>
    <row r="7" spans="1:7" ht="14.25">
      <c r="A7" s="8" t="s">
        <v>86</v>
      </c>
      <c r="B7" s="15">
        <v>262060</v>
      </c>
      <c r="C7" s="28"/>
      <c r="D7" s="4" t="s">
        <v>85</v>
      </c>
      <c r="E7" s="15"/>
      <c r="F7" s="1"/>
      <c r="G7" s="1"/>
    </row>
    <row r="8" spans="1:7" ht="12.75">
      <c r="A8" s="8" t="s">
        <v>43</v>
      </c>
      <c r="B8" s="15">
        <v>191885</v>
      </c>
      <c r="C8" s="28"/>
      <c r="D8" s="4" t="s">
        <v>62</v>
      </c>
      <c r="E8" s="15"/>
      <c r="F8" s="1"/>
      <c r="G8" s="1"/>
    </row>
    <row r="9" spans="1:7" ht="12.75">
      <c r="A9" s="8" t="s">
        <v>42</v>
      </c>
      <c r="B9" s="15">
        <v>171127</v>
      </c>
      <c r="C9" s="28"/>
      <c r="D9" s="4" t="s">
        <v>0</v>
      </c>
      <c r="E9" s="15"/>
      <c r="F9" s="1"/>
      <c r="G9" s="1"/>
    </row>
    <row r="10" spans="1:7" ht="12.75">
      <c r="A10" s="7" t="s">
        <v>135</v>
      </c>
      <c r="B10" s="58">
        <v>30964</v>
      </c>
      <c r="C10" s="211"/>
      <c r="D10" s="29" t="s">
        <v>73</v>
      </c>
      <c r="E10" s="15"/>
      <c r="F10" s="1"/>
      <c r="G10" s="1"/>
    </row>
    <row r="11" spans="1:7" ht="12.75">
      <c r="A11" s="8"/>
      <c r="B11" s="15"/>
      <c r="C11" s="15"/>
      <c r="D11" s="15"/>
      <c r="E11" s="46"/>
      <c r="F11" s="1"/>
      <c r="G11" s="1"/>
    </row>
    <row r="12" spans="1:7" ht="12.75">
      <c r="A12" s="35" t="s">
        <v>155</v>
      </c>
      <c r="B12" s="1"/>
      <c r="C12" s="1"/>
      <c r="D12" s="1"/>
      <c r="E12" s="46"/>
      <c r="F12" s="1"/>
      <c r="G12" s="1"/>
    </row>
    <row r="13" spans="1:7" ht="12" customHeight="1">
      <c r="A13" s="51" t="s">
        <v>261</v>
      </c>
      <c r="B13" s="1"/>
      <c r="C13" s="1"/>
      <c r="D13" s="1"/>
      <c r="E13" s="46"/>
      <c r="F13" s="1"/>
      <c r="G13" s="1"/>
    </row>
    <row r="14" spans="1:7" ht="12.75">
      <c r="A14" s="51" t="s">
        <v>262</v>
      </c>
      <c r="B14" s="1"/>
      <c r="C14" s="1"/>
      <c r="D14" s="1"/>
      <c r="E14" s="46"/>
      <c r="F14" s="1"/>
      <c r="G14" s="1"/>
    </row>
    <row r="15" spans="1:7" ht="12.75">
      <c r="A15" s="35" t="s">
        <v>293</v>
      </c>
      <c r="B15" s="1"/>
      <c r="C15" s="1"/>
      <c r="D15" s="1"/>
      <c r="E15" s="46"/>
      <c r="F15" s="1"/>
      <c r="G15" s="1"/>
    </row>
    <row r="16" spans="1:7" ht="12.75">
      <c r="A16" s="35"/>
      <c r="B16" s="1"/>
      <c r="C16" s="1"/>
      <c r="D16" s="1"/>
      <c r="E16" s="1"/>
      <c r="F16" s="1"/>
      <c r="G16" s="1"/>
    </row>
    <row r="17" spans="1:7" ht="12.75" customHeight="1">
      <c r="A17" t="s">
        <v>112</v>
      </c>
      <c r="B17" s="1"/>
      <c r="C17" s="1"/>
      <c r="D17" s="1"/>
      <c r="E17" s="1"/>
      <c r="F17" s="1"/>
      <c r="G17" s="1"/>
    </row>
    <row r="18" spans="2:7" ht="12.75">
      <c r="B18" s="1"/>
      <c r="C18" s="1"/>
      <c r="D18" s="1"/>
      <c r="E18" s="1"/>
      <c r="F18" s="1"/>
      <c r="G18" s="1"/>
    </row>
    <row r="19" spans="2:7" ht="12.75">
      <c r="B19" s="1"/>
      <c r="C19" s="1"/>
      <c r="D19" s="1"/>
      <c r="E19" s="1"/>
      <c r="F19" s="1"/>
      <c r="G19" s="1"/>
    </row>
    <row r="20" spans="2:7" ht="12.75">
      <c r="B20" s="1"/>
      <c r="C20" s="1"/>
      <c r="D20" s="1"/>
      <c r="E20" s="1"/>
      <c r="F20" s="1"/>
      <c r="G20" s="1"/>
    </row>
    <row r="21" spans="2:7" ht="12.75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Hansing</dc:creator>
  <cp:keywords/>
  <dc:description/>
  <cp:lastModifiedBy>chni</cp:lastModifiedBy>
  <cp:lastPrinted>2006-05-03T09:07:52Z</cp:lastPrinted>
  <dcterms:created xsi:type="dcterms:W3CDTF">2001-02-09T12:50:28Z</dcterms:created>
  <dcterms:modified xsi:type="dcterms:W3CDTF">2007-03-27T07:55:48Z</dcterms:modified>
  <cp:category/>
  <cp:version/>
  <cp:contentType/>
  <cp:contentStatus/>
</cp:coreProperties>
</file>